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Emerging Business Solutions Committee\PPP\Resources\(5) CBM Workpapers\"/>
    </mc:Choice>
  </mc:AlternateContent>
  <xr:revisionPtr revIDLastSave="0" documentId="13_ncr:1_{5DC5182F-C8C9-460D-821C-83ABC0AA7046}" xr6:coauthVersionLast="46" xr6:coauthVersionMax="46" xr10:uidLastSave="{00000000-0000-0000-0000-000000000000}"/>
  <bookViews>
    <workbookView xWindow="-108" yWindow="-108" windowWidth="23256" windowHeight="12576" tabRatio="757" activeTab="2" xr2:uid="{2DBAE662-16BC-441E-BD2B-EC8BE97B6312}"/>
  </bookViews>
  <sheets>
    <sheet name="PPP Funds Use Tracking (8)" sheetId="1" r:id="rId1"/>
    <sheet name="PPP Funds Use Tracking (24)" sheetId="7" r:id="rId2"/>
    <sheet name="Forgiveness Amount" sheetId="5" r:id="rId3"/>
    <sheet name="PPP Schedule A" sheetId="6" r:id="rId4"/>
    <sheet name="Line 11 FTE Reduction" sheetId="2" r:id="rId5"/>
    <sheet name="PPP Schedule A Table 1" sheetId="3" r:id="rId6"/>
    <sheet name="PPP Schedule A Table 2" sheetId="4" r:id="rId7"/>
    <sheet name="Owner-Employee or Self Employed"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A2" i="8"/>
  <c r="A3" i="8"/>
  <c r="A1" i="8"/>
  <c r="A3" i="7"/>
  <c r="A2" i="1" s="1"/>
  <c r="A4" i="7"/>
  <c r="A3" i="1" s="1"/>
  <c r="A2" i="7"/>
  <c r="A1" i="1" s="1"/>
  <c r="A2" i="2"/>
  <c r="A2" i="3" s="1"/>
  <c r="A2" i="4" s="1"/>
  <c r="A3" i="2"/>
  <c r="A3" i="3" s="1"/>
  <c r="A3" i="4" s="1"/>
  <c r="A1" i="2"/>
  <c r="A1" i="3" s="1"/>
  <c r="A1" i="4" s="1"/>
  <c r="A2" i="6"/>
  <c r="A3" i="6"/>
  <c r="A1" i="6"/>
  <c r="D14" i="2"/>
  <c r="I33" i="7" l="1"/>
  <c r="J33" i="7"/>
  <c r="K33" i="7"/>
  <c r="L33" i="7"/>
  <c r="M33" i="7"/>
  <c r="N33" i="7"/>
  <c r="O33" i="7"/>
  <c r="P33" i="7"/>
  <c r="Q33" i="7"/>
  <c r="R33" i="7"/>
  <c r="S33" i="7"/>
  <c r="T33" i="7"/>
  <c r="U33" i="7"/>
  <c r="V33" i="7"/>
  <c r="W33" i="7"/>
  <c r="X33" i="7"/>
  <c r="Y33" i="7"/>
  <c r="F8" i="7" l="1"/>
  <c r="H8" i="7" s="1"/>
  <c r="F7" i="1"/>
  <c r="H9" i="7"/>
  <c r="H13" i="3" l="1"/>
  <c r="D14" i="8"/>
  <c r="D15" i="8"/>
  <c r="D16" i="8"/>
  <c r="D17" i="8"/>
  <c r="D18" i="8"/>
  <c r="D19" i="8"/>
  <c r="D20" i="8"/>
  <c r="D13" i="8"/>
  <c r="C21" i="8"/>
  <c r="E21" i="8" l="1"/>
  <c r="C31" i="6" s="1"/>
  <c r="E29" i="5"/>
  <c r="AA41" i="7"/>
  <c r="AA28" i="7"/>
  <c r="AA29" i="7"/>
  <c r="AA30" i="7"/>
  <c r="AA31" i="7"/>
  <c r="AA27" i="7"/>
  <c r="AA17" i="7"/>
  <c r="AA18" i="7"/>
  <c r="AA19" i="7"/>
  <c r="AA20" i="7"/>
  <c r="AA21" i="7"/>
  <c r="E14" i="5" s="1"/>
  <c r="AA22" i="7"/>
  <c r="AA16" i="7"/>
  <c r="Y24" i="7"/>
  <c r="Y35" i="7" s="1"/>
  <c r="X24" i="7"/>
  <c r="W24" i="7"/>
  <c r="V24" i="7"/>
  <c r="V35" i="7" s="1"/>
  <c r="U24" i="7"/>
  <c r="T24" i="7"/>
  <c r="S24" i="7"/>
  <c r="R24" i="7"/>
  <c r="R35" i="7" s="1"/>
  <c r="Q24" i="7"/>
  <c r="P24" i="7"/>
  <c r="O24" i="7"/>
  <c r="N24" i="7"/>
  <c r="M24" i="7"/>
  <c r="L24" i="7"/>
  <c r="K24" i="7"/>
  <c r="J24" i="7"/>
  <c r="H33" i="7"/>
  <c r="G33" i="7"/>
  <c r="F33" i="7"/>
  <c r="E33" i="7"/>
  <c r="D33" i="7"/>
  <c r="C33" i="7"/>
  <c r="B33" i="7"/>
  <c r="I24" i="7"/>
  <c r="I35" i="7" s="1"/>
  <c r="H24" i="7"/>
  <c r="G24" i="7"/>
  <c r="G45" i="7" s="1"/>
  <c r="F24" i="7"/>
  <c r="E24" i="7"/>
  <c r="D24" i="7"/>
  <c r="C24" i="7"/>
  <c r="B24" i="7"/>
  <c r="B45" i="7" s="1"/>
  <c r="B13" i="7"/>
  <c r="C13" i="7" s="1"/>
  <c r="D13" i="7" s="1"/>
  <c r="E13" i="7" s="1"/>
  <c r="F13" i="7" s="1"/>
  <c r="G13" i="7" s="1"/>
  <c r="H13" i="7" s="1"/>
  <c r="I13" i="7" s="1"/>
  <c r="J13" i="7" s="1"/>
  <c r="K13" i="7" s="1"/>
  <c r="L13" i="7" s="1"/>
  <c r="M13" i="7" s="1"/>
  <c r="N13" i="7" s="1"/>
  <c r="O13" i="7" s="1"/>
  <c r="P13" i="7" s="1"/>
  <c r="Q13" i="7" s="1"/>
  <c r="R13" i="7" s="1"/>
  <c r="S13" i="7" s="1"/>
  <c r="T13" i="7" s="1"/>
  <c r="U13" i="7" s="1"/>
  <c r="V13" i="7" s="1"/>
  <c r="W13" i="7" s="1"/>
  <c r="X13" i="7" s="1"/>
  <c r="Y13" i="7" s="1"/>
  <c r="B12" i="7"/>
  <c r="C12" i="7" s="1"/>
  <c r="D12" i="7" s="1"/>
  <c r="E12" i="7" s="1"/>
  <c r="F12" i="7" s="1"/>
  <c r="G12" i="7" s="1"/>
  <c r="H12" i="7" s="1"/>
  <c r="I12" i="7" s="1"/>
  <c r="J12" i="7" s="1"/>
  <c r="K12" i="7" s="1"/>
  <c r="L12" i="7" s="1"/>
  <c r="M12" i="7" s="1"/>
  <c r="N12" i="7" s="1"/>
  <c r="O12" i="7" s="1"/>
  <c r="P12" i="7" s="1"/>
  <c r="Q12" i="7" s="1"/>
  <c r="R12" i="7" s="1"/>
  <c r="S12" i="7" s="1"/>
  <c r="T12" i="7" s="1"/>
  <c r="U12" i="7" s="1"/>
  <c r="V12" i="7" s="1"/>
  <c r="W12" i="7" s="1"/>
  <c r="X12" i="7" s="1"/>
  <c r="Y12" i="7" s="1"/>
  <c r="D35" i="7" l="1"/>
  <c r="Q44" i="7"/>
  <c r="Q35" i="7"/>
  <c r="K45" i="7"/>
  <c r="K35" i="7"/>
  <c r="S45" i="7"/>
  <c r="S35" i="7"/>
  <c r="L45" i="7"/>
  <c r="L35" i="7"/>
  <c r="T45" i="7"/>
  <c r="T35" i="7"/>
  <c r="J45" i="7"/>
  <c r="J35" i="7"/>
  <c r="M45" i="7"/>
  <c r="M35" i="7"/>
  <c r="U45" i="7"/>
  <c r="U35" i="7"/>
  <c r="N44" i="7"/>
  <c r="N35" i="7"/>
  <c r="O45" i="7"/>
  <c r="O35" i="7"/>
  <c r="W45" i="7"/>
  <c r="W35" i="7"/>
  <c r="P45" i="7"/>
  <c r="P35" i="7"/>
  <c r="X45" i="7"/>
  <c r="X35" i="7"/>
  <c r="V45" i="7"/>
  <c r="W44" i="7"/>
  <c r="AA33" i="7"/>
  <c r="AA24" i="7"/>
  <c r="B44" i="7"/>
  <c r="R44" i="7"/>
  <c r="H45" i="7"/>
  <c r="Y44" i="7"/>
  <c r="R45" i="7"/>
  <c r="S44" i="7"/>
  <c r="Y45" i="7"/>
  <c r="E35" i="7"/>
  <c r="T44" i="7"/>
  <c r="F45" i="7"/>
  <c r="U44" i="7"/>
  <c r="C45" i="7"/>
  <c r="V44" i="7"/>
  <c r="X44" i="7"/>
  <c r="Q45" i="7"/>
  <c r="J44" i="7"/>
  <c r="C35" i="7"/>
  <c r="K44" i="7"/>
  <c r="F35" i="7"/>
  <c r="I45" i="7"/>
  <c r="C44" i="7"/>
  <c r="L44" i="7"/>
  <c r="D44" i="7"/>
  <c r="M44" i="7"/>
  <c r="N45" i="7"/>
  <c r="G35" i="7"/>
  <c r="O44" i="7"/>
  <c r="P44" i="7"/>
  <c r="H35" i="7"/>
  <c r="E44" i="7"/>
  <c r="D45" i="7"/>
  <c r="F44" i="7"/>
  <c r="E45" i="7"/>
  <c r="B35" i="7"/>
  <c r="B37" i="7" s="1"/>
  <c r="G44" i="7"/>
  <c r="H44" i="7"/>
  <c r="I44" i="7"/>
  <c r="AA35" i="7" l="1"/>
  <c r="C37" i="7"/>
  <c r="D37" i="7" s="1"/>
  <c r="E37" i="7" s="1"/>
  <c r="F37" i="7" s="1"/>
  <c r="G37" i="7" s="1"/>
  <c r="H37" i="7" s="1"/>
  <c r="I37" i="7" s="1"/>
  <c r="J37" i="7" s="1"/>
  <c r="K37" i="7" s="1"/>
  <c r="L37" i="7" s="1"/>
  <c r="M37" i="7" s="1"/>
  <c r="N37" i="7" s="1"/>
  <c r="O37" i="7" s="1"/>
  <c r="P37" i="7" s="1"/>
  <c r="Q37" i="7" s="1"/>
  <c r="R37" i="7" s="1"/>
  <c r="S37" i="7" s="1"/>
  <c r="T37" i="7" s="1"/>
  <c r="U37" i="7" s="1"/>
  <c r="V37" i="7" s="1"/>
  <c r="W37" i="7" s="1"/>
  <c r="X37" i="7" s="1"/>
  <c r="Y37" i="7" s="1"/>
  <c r="AA37" i="7" s="1"/>
  <c r="AA45" i="7"/>
  <c r="AA44" i="7"/>
  <c r="C29" i="5"/>
  <c r="B20" i="2"/>
  <c r="B14" i="2"/>
  <c r="H14" i="3"/>
  <c r="H15" i="3"/>
  <c r="H16" i="3"/>
  <c r="H17" i="3"/>
  <c r="H18" i="3"/>
  <c r="H19" i="3"/>
  <c r="H20" i="3"/>
  <c r="H21" i="3"/>
  <c r="H22" i="3"/>
  <c r="H23" i="3"/>
  <c r="H24" i="3"/>
  <c r="H25" i="3"/>
  <c r="H26" i="3"/>
  <c r="H27" i="3"/>
  <c r="C20" i="4"/>
  <c r="C20" i="6" s="1"/>
  <c r="E19" i="4"/>
  <c r="E18" i="4"/>
  <c r="E17" i="4"/>
  <c r="E16" i="4"/>
  <c r="E15" i="4"/>
  <c r="E14" i="4"/>
  <c r="E13" i="4"/>
  <c r="C29" i="3"/>
  <c r="C10" i="6" s="1"/>
  <c r="L13" i="3"/>
  <c r="E13" i="3"/>
  <c r="L14" i="3"/>
  <c r="L15" i="3"/>
  <c r="L16" i="3"/>
  <c r="L17" i="3"/>
  <c r="L18" i="3"/>
  <c r="L19" i="3"/>
  <c r="L20" i="3"/>
  <c r="L21" i="3"/>
  <c r="L22" i="3"/>
  <c r="L23" i="3"/>
  <c r="L24" i="3"/>
  <c r="L25" i="3"/>
  <c r="L26" i="3"/>
  <c r="L27" i="3"/>
  <c r="L29" i="3" l="1"/>
  <c r="E20" i="4"/>
  <c r="C21" i="6" s="1"/>
  <c r="H29" i="3"/>
  <c r="N25" i="3"/>
  <c r="M16" i="3"/>
  <c r="M20" i="3"/>
  <c r="M13" i="3"/>
  <c r="M27" i="3"/>
  <c r="M26" i="3"/>
  <c r="M25" i="3"/>
  <c r="N24" i="3"/>
  <c r="M23" i="3"/>
  <c r="M22" i="3"/>
  <c r="M21" i="3"/>
  <c r="N20" i="3"/>
  <c r="M19" i="3"/>
  <c r="M18" i="3"/>
  <c r="M17" i="3"/>
  <c r="N16" i="3"/>
  <c r="M15" i="3"/>
  <c r="E14" i="3"/>
  <c r="E15" i="3"/>
  <c r="E16" i="3"/>
  <c r="E17" i="3"/>
  <c r="E18" i="3"/>
  <c r="E19" i="3"/>
  <c r="E20" i="3"/>
  <c r="E21" i="3"/>
  <c r="E22" i="3"/>
  <c r="E23" i="3"/>
  <c r="E24" i="3"/>
  <c r="E25" i="3"/>
  <c r="E26" i="3"/>
  <c r="E27" i="3"/>
  <c r="H7" i="1"/>
  <c r="B32" i="1"/>
  <c r="K27" i="1"/>
  <c r="E29" i="3" l="1"/>
  <c r="P20" i="3"/>
  <c r="Q20" i="3"/>
  <c r="Q25" i="3"/>
  <c r="P25" i="3"/>
  <c r="R25" i="3" s="1"/>
  <c r="P16" i="3"/>
  <c r="Q16" i="3"/>
  <c r="P24" i="3"/>
  <c r="R24" i="3" s="1"/>
  <c r="Q24" i="3"/>
  <c r="C11" i="6"/>
  <c r="C47" i="6" s="1"/>
  <c r="C48" i="6" s="1"/>
  <c r="N13" i="3"/>
  <c r="N23" i="3"/>
  <c r="N26" i="3"/>
  <c r="N21" i="3"/>
  <c r="M24" i="3"/>
  <c r="N18" i="3"/>
  <c r="N17" i="3"/>
  <c r="N15" i="3"/>
  <c r="N22" i="3"/>
  <c r="M14" i="3"/>
  <c r="N27" i="3"/>
  <c r="N19" i="3"/>
  <c r="B12" i="1"/>
  <c r="C12" i="1" s="1"/>
  <c r="D12" i="1" s="1"/>
  <c r="E12" i="1" s="1"/>
  <c r="F12" i="1" s="1"/>
  <c r="G12" i="1" s="1"/>
  <c r="H12" i="1" s="1"/>
  <c r="I12" i="1" s="1"/>
  <c r="B11" i="1"/>
  <c r="C11" i="1" s="1"/>
  <c r="D11" i="1" s="1"/>
  <c r="E11" i="1" s="1"/>
  <c r="F11" i="1" s="1"/>
  <c r="G11" i="1" s="1"/>
  <c r="H11" i="1" s="1"/>
  <c r="I11" i="1" s="1"/>
  <c r="H8" i="1"/>
  <c r="R16" i="3" l="1"/>
  <c r="R20" i="3"/>
  <c r="D11" i="2"/>
  <c r="B11" i="2"/>
  <c r="C25" i="5"/>
  <c r="E25" i="5"/>
  <c r="Q18" i="3"/>
  <c r="P18" i="3"/>
  <c r="R18" i="3" s="1"/>
  <c r="P19" i="3"/>
  <c r="Q19" i="3"/>
  <c r="Q21" i="3"/>
  <c r="P21" i="3"/>
  <c r="R21" i="3" s="1"/>
  <c r="P27" i="3"/>
  <c r="Q27" i="3"/>
  <c r="Q26" i="3"/>
  <c r="P26" i="3"/>
  <c r="R26" i="3" s="1"/>
  <c r="P23" i="3"/>
  <c r="Q23" i="3"/>
  <c r="P22" i="3"/>
  <c r="Q22" i="3"/>
  <c r="P13" i="3"/>
  <c r="Q13" i="3"/>
  <c r="P15" i="3"/>
  <c r="Q15" i="3"/>
  <c r="P17" i="3"/>
  <c r="Q17" i="3"/>
  <c r="N14" i="3"/>
  <c r="D20" i="2" l="1"/>
  <c r="D15" i="2"/>
  <c r="D16" i="2" s="1"/>
  <c r="R23" i="3"/>
  <c r="R17" i="3"/>
  <c r="R19" i="3"/>
  <c r="R13" i="3"/>
  <c r="P14" i="3"/>
  <c r="Q14" i="3"/>
  <c r="R22" i="3"/>
  <c r="R27" i="3"/>
  <c r="R15" i="3"/>
  <c r="R14" i="3" l="1"/>
  <c r="R29" i="3" s="1"/>
  <c r="C12" i="6" s="1"/>
  <c r="K40" i="1"/>
  <c r="I23" i="1"/>
  <c r="C23" i="5" l="1"/>
  <c r="B15" i="2"/>
  <c r="B23" i="1"/>
  <c r="E23" i="5" l="1"/>
  <c r="I32" i="1"/>
  <c r="I34" i="1" s="1"/>
  <c r="H32" i="1"/>
  <c r="G32" i="1"/>
  <c r="F32" i="1"/>
  <c r="E32" i="1"/>
  <c r="D32" i="1"/>
  <c r="C32" i="1"/>
  <c r="B34" i="1"/>
  <c r="B36" i="1" s="1"/>
  <c r="K30" i="1"/>
  <c r="K29" i="1"/>
  <c r="K28" i="1"/>
  <c r="K26" i="1"/>
  <c r="H23" i="1"/>
  <c r="G23" i="1"/>
  <c r="F23" i="1"/>
  <c r="E23" i="1"/>
  <c r="D23" i="1"/>
  <c r="C23" i="1"/>
  <c r="K21" i="1"/>
  <c r="K20" i="1"/>
  <c r="C14" i="5" s="1"/>
  <c r="K19" i="1"/>
  <c r="K18" i="1"/>
  <c r="C27" i="6" s="1"/>
  <c r="K17" i="1"/>
  <c r="C25" i="6" s="1"/>
  <c r="C37" i="6" s="1"/>
  <c r="K16" i="1"/>
  <c r="C26" i="6" s="1"/>
  <c r="K15" i="1"/>
  <c r="B43" i="1" l="1"/>
  <c r="E34" i="1"/>
  <c r="C43" i="1"/>
  <c r="D34" i="1"/>
  <c r="B44" i="1"/>
  <c r="F44" i="1"/>
  <c r="G43" i="1"/>
  <c r="H43" i="1"/>
  <c r="G44" i="1"/>
  <c r="F34" i="1"/>
  <c r="K32" i="1"/>
  <c r="C44" i="1"/>
  <c r="C34" i="1"/>
  <c r="C36" i="1" s="1"/>
  <c r="G34" i="1"/>
  <c r="E43" i="1"/>
  <c r="I43" i="1"/>
  <c r="D44" i="1"/>
  <c r="H44" i="1"/>
  <c r="D43" i="1"/>
  <c r="K23" i="1"/>
  <c r="H34" i="1"/>
  <c r="F43" i="1"/>
  <c r="E44" i="1"/>
  <c r="I44" i="1"/>
  <c r="C13" i="5" l="1"/>
  <c r="C30" i="5" s="1"/>
  <c r="E13" i="5"/>
  <c r="E24" i="5" s="1"/>
  <c r="D36" i="1"/>
  <c r="E36" i="1" s="1"/>
  <c r="F36" i="1" s="1"/>
  <c r="G36" i="1" s="1"/>
  <c r="H36" i="1" s="1"/>
  <c r="I36" i="1" s="1"/>
  <c r="K36" i="1" s="1"/>
  <c r="K43" i="1"/>
  <c r="K34" i="1"/>
  <c r="K44" i="1"/>
  <c r="C24" i="5" l="1"/>
  <c r="C28" i="5" s="1"/>
  <c r="C33" i="5" s="1"/>
  <c r="E28" i="5"/>
  <c r="E30" i="5"/>
  <c r="B16" i="2"/>
  <c r="C9" i="5"/>
  <c r="E33" i="5" l="1"/>
</calcChain>
</file>

<file path=xl/sharedStrings.xml><?xml version="1.0" encoding="utf-8"?>
<sst xmlns="http://schemas.openxmlformats.org/spreadsheetml/2006/main" count="340" uniqueCount="220">
  <si>
    <t>7910 Woodmont Avenue</t>
  </si>
  <si>
    <t>Suite 500</t>
  </si>
  <si>
    <t>Bethesda MD 20814</t>
  </si>
  <si>
    <t>www.cbmcpa.com</t>
  </si>
  <si>
    <t>Payroll Protection Program (PPP) Tracking Worksheet</t>
  </si>
  <si>
    <t>Week 1</t>
  </si>
  <si>
    <t>Week 2</t>
  </si>
  <si>
    <t>Week 3</t>
  </si>
  <si>
    <t xml:space="preserve">Week 4 </t>
  </si>
  <si>
    <t xml:space="preserve">Week 5 </t>
  </si>
  <si>
    <t>Week 6</t>
  </si>
  <si>
    <t>Week 7</t>
  </si>
  <si>
    <t>Week 8</t>
  </si>
  <si>
    <t>Total</t>
  </si>
  <si>
    <t>Additions:</t>
  </si>
  <si>
    <t>Total Gross Payroll</t>
  </si>
  <si>
    <t>Employer contribution on employee retirement</t>
  </si>
  <si>
    <t>Employer paid State &amp; Local taxes</t>
  </si>
  <si>
    <t>Sub-total</t>
  </si>
  <si>
    <t>Subtractions:</t>
  </si>
  <si>
    <t>Sum of the compensation in excess of $100,000 of an individual employee or owner, as prorated for the period.</t>
  </si>
  <si>
    <t>Compensation paid to an employee whose principal place of residence is outside the United States</t>
  </si>
  <si>
    <t>Total Costs Applied to Loan</t>
  </si>
  <si>
    <t>Funds Loan/Grant Balance</t>
  </si>
  <si>
    <t>Payroll</t>
  </si>
  <si>
    <t>Rent/Utilities/Interest on Debt</t>
  </si>
  <si>
    <t>Cash Tip or Equivalent</t>
  </si>
  <si>
    <t>Vacation, Parental, Family, Medical or Sick Leave (PTO)</t>
  </si>
  <si>
    <t>Employee Expense Reimbursements, if included in gross payroll figure used above</t>
  </si>
  <si>
    <t>Qualified sick or family leave wages for which a credit is allowed under the Families First Coronavirus Response Act (FFCRA)</t>
  </si>
  <si>
    <t>Interest on mortgage/debt obligations by the company (debt incurred prior to 02/15/20)</t>
  </si>
  <si>
    <t>Headcount</t>
  </si>
  <si>
    <t># Employee Full-Time Equivalents</t>
  </si>
  <si>
    <t>Formulas - Do Not Enter</t>
  </si>
  <si>
    <t>Payroll Protection Program (PPP) Forgiveness Potential</t>
  </si>
  <si>
    <t>Total Costs Potentially Forgivable</t>
  </si>
  <si>
    <t>Reductions to Loan Forgiveness Amount</t>
  </si>
  <si>
    <t>Monthly average full time equivalent employees for the period 2/15/2019 - 6/30/2019</t>
  </si>
  <si>
    <t>Monthly average full time equivalent employees for the period 1/1/2020 - 2/29/2020</t>
  </si>
  <si>
    <t xml:space="preserve">Baseline monthly full time equivalent employees </t>
  </si>
  <si>
    <t>Percentage potentially not forgivable on account of reduction in headcount</t>
  </si>
  <si>
    <t xml:space="preserve">Amount potentially not forgivable on account of reduction in headcount </t>
  </si>
  <si>
    <t>Number of full time equivalent employees lost between 2/15/2020 - 4/26/2020</t>
  </si>
  <si>
    <t>Use Test Tracking</t>
  </si>
  <si>
    <t>Headcount Tracking</t>
  </si>
  <si>
    <t>(Average)</t>
  </si>
  <si>
    <t>PPP Loan Amount</t>
  </si>
  <si>
    <t>PPP Loan Disbursement (Receipt) Date</t>
  </si>
  <si>
    <t>Covered Period</t>
  </si>
  <si>
    <t xml:space="preserve">to </t>
  </si>
  <si>
    <t>Alternative Payroll Covered Period</t>
  </si>
  <si>
    <t>Calculated Field</t>
  </si>
  <si>
    <t>begins with PPP Loan Receipt Date</t>
  </si>
  <si>
    <t>begins with first day of first payroll following PPP Loan Receipt Date</t>
  </si>
  <si>
    <t>**Note that Total Gross Payroll should include payment of:</t>
  </si>
  <si>
    <t>***Note that payment required for the provisions of group health care benefits, including insurance premiums are the Employer paid portion only.</t>
  </si>
  <si>
    <t>**** Note Employer paid state and local taxes relate to SUI/SUTA taxes</t>
  </si>
  <si>
    <t>*****Qualified sick or family leave is to be noted above if not excluded for the Gross payroll above.</t>
  </si>
  <si>
    <t>*Note that eligible costs for Total Gross Payroll include costs paid during the 56-day period regardless of when incurred and costs incurred during the 56-day period as long as they are paid by standard payment date defined for each cost type</t>
  </si>
  <si>
    <t>Sum of the compensation in excess of 8 weeks worth of 2019 compensation for any owner-employee or self-employed owner</t>
  </si>
  <si>
    <t xml:space="preserve">Payroll costs are considered paid on the day that paychecks are distributed or the Borrower originates an ACH credit transaction. Payroll costs are considered incurred on the day that the employee’s pay is earned. </t>
  </si>
  <si>
    <t>Utilities (service agreements prior to 02/15/20 for electricity, gas, water, transportation, telephone, or internet)</t>
  </si>
  <si>
    <r>
      <t>if elected,</t>
    </r>
    <r>
      <rPr>
        <i/>
        <u/>
        <sz val="9"/>
        <color rgb="FFFF0000"/>
        <rFont val="Tahoma"/>
        <family val="2"/>
      </rPr>
      <t xml:space="preserve"> applies to payroll costs only</t>
    </r>
  </si>
  <si>
    <t>Rent paid (lease existing prior to 02/15/20 for real or personal property)</t>
  </si>
  <si>
    <t xml:space="preserve">******An eligible nonpayroll cost must be paid during the Covered Period or incurred during the Covered Period and paid on or before the next regular billing date, even if the billing date is after the Covered Period. </t>
  </si>
  <si>
    <t>Payroll Protection Program (PPP) Forgiveness Application - Schedule A, Table 1</t>
  </si>
  <si>
    <t>Employee Name</t>
  </si>
  <si>
    <t>Employee Identifier</t>
  </si>
  <si>
    <t>Average FTE</t>
  </si>
  <si>
    <t>Box 1</t>
  </si>
  <si>
    <t>Box 3</t>
  </si>
  <si>
    <t>Box 2</t>
  </si>
  <si>
    <t>List employees who:</t>
  </si>
  <si>
    <t>-Received compensation at an annualized rate of less than or equal to $100,000 for all pay periods in 2019 or were not employed at any point in 2019.</t>
  </si>
  <si>
    <t>-Were employed at any point during the Covered Period or Alternative Payroll Covered Period whose principal place of residence is in the United States; and</t>
  </si>
  <si>
    <t>Payroll Protection Program (PPP) Forgiveness Application - Schedule A, Table 2</t>
  </si>
  <si>
    <t>Step 2 Test</t>
  </si>
  <si>
    <t>Step 3 Test</t>
  </si>
  <si>
    <t>Step 2: Wage Reduction Safe Harbor (For Use Only If Column H is not Zero</t>
  </si>
  <si>
    <t>Step 3: Salary/Hourly Wage Reduction (For Use Only if Column L is not Zero)</t>
  </si>
  <si>
    <t>Step 1: More Than 25% Wage Reduction Test</t>
  </si>
  <si>
    <t>Cash Compensation during Covered Period elected</t>
  </si>
  <si>
    <t>Average Hours per Week during Covered Period elected</t>
  </si>
  <si>
    <t>2a: Annual Salary/Hourly Wage: Feb 15, 2020</t>
  </si>
  <si>
    <t>2b: Average Annual Salary/Hourly Wage Feb 15, 2020-Apr 26, 2020</t>
  </si>
  <si>
    <t>1a: Average Annual Salary/Hourly Wage during Covered Period elected</t>
  </si>
  <si>
    <t>1c: Step 1 Test</t>
  </si>
  <si>
    <t>3d: Hourly Employee: Wage Reduction</t>
  </si>
  <si>
    <t>3d: Salary Employee: Wage Reduction</t>
  </si>
  <si>
    <t>(Test 1)</t>
  </si>
  <si>
    <t>(Test 2)</t>
  </si>
  <si>
    <t>(Test 3)</t>
  </si>
  <si>
    <t>FTE Reduction Exceptions*</t>
  </si>
  <si>
    <t>-Received compensation at an annualized rate of more than $100,000 for any pay period in 2019</t>
  </si>
  <si>
    <t>Box 4</t>
  </si>
  <si>
    <t>Box 5</t>
  </si>
  <si>
    <t>Payroll and Nonpayroll Costs</t>
  </si>
  <si>
    <t>Line 1:</t>
  </si>
  <si>
    <t>Payroll Protection Program (PPP) Schedule A</t>
  </si>
  <si>
    <t>PPP Schedule A Worksheet, Table 1 Totals</t>
  </si>
  <si>
    <t>Enter Cash Compensation (Box 1) from PPP Schedule A Worksheet, Table 1:</t>
  </si>
  <si>
    <t>Lne 2:</t>
  </si>
  <si>
    <t>Enter Average FTE (Box 2) from PPP Schedule A Worksheet, Table 1:</t>
  </si>
  <si>
    <t>Line 3:</t>
  </si>
  <si>
    <t>Enter Salary/Hourly Wage Reduction (Box 3) from PPP Schedule A Worksheet, Table 1:</t>
  </si>
  <si>
    <t>(If the average annual salary or hourly wage for each employee listed on the PPP Schedule A</t>
  </si>
  <si>
    <t xml:space="preserve">least 75% of such employee's average annual salary or hourly wage between Januar 1, 2020 </t>
  </si>
  <si>
    <t>and March 31, 2020, enter 0.)</t>
  </si>
  <si>
    <t>PPP Schedule A Worksheet, Table 2 Totals</t>
  </si>
  <si>
    <t>Line 5:</t>
  </si>
  <si>
    <t>Line 4:</t>
  </si>
  <si>
    <t>Enter Cash Compensation (Box 4) from PPP Schedule A Worksheet, Table 2:</t>
  </si>
  <si>
    <t>Enter Average FTE (Box 5) from PPP Schedule A Worksheet, Table 2:</t>
  </si>
  <si>
    <t>Non-Cash Compensation Payroll Cost During the Covered Period or Alternative Payroll Covered Period</t>
  </si>
  <si>
    <t>Line 6:</t>
  </si>
  <si>
    <t>Line 7:</t>
  </si>
  <si>
    <t>Line 8:</t>
  </si>
  <si>
    <t>Compensation to Owners</t>
  </si>
  <si>
    <t xml:space="preserve">Line 9: </t>
  </si>
  <si>
    <t>Total Amount Paid to Owner-Employees/Self-Employed Individual/General Partners:</t>
  </si>
  <si>
    <t>(This amount may not be included in PPP Schedule A Worksheet, Table 1 or 2. If more than</t>
  </si>
  <si>
    <t>Total Payroll Costs</t>
  </si>
  <si>
    <t>Line 10:</t>
  </si>
  <si>
    <t>Payroll Costs (Lines 1, 4, 6, 7, 8, and 9)</t>
  </si>
  <si>
    <t>Full-Time Equivalency (FTE) Reduction Calculation</t>
  </si>
  <si>
    <t xml:space="preserve">If you have not reduced the number of employees or the average paid hours of employees </t>
  </si>
  <si>
    <t>between January 1, 2020 and the end of the Covered Period, skip lines 11 and 12 and enter</t>
  </si>
  <si>
    <t>Line 11:</t>
  </si>
  <si>
    <t>Line 12:</t>
  </si>
  <si>
    <t>Line 13:</t>
  </si>
  <si>
    <t>Total Average FTE (Line 2 + Line 5):</t>
  </si>
  <si>
    <t>FTE Reduction Quotient (Line 12 divided by Line 11) or Enter 1.0 if Safe Harbor is Met:</t>
  </si>
  <si>
    <t>Payroll Costs (PPP Schedule A, line 10):</t>
  </si>
  <si>
    <t>Line 2:</t>
  </si>
  <si>
    <t>Business Mortgage Interest Payments</t>
  </si>
  <si>
    <t>Business Rent or Lease Payments (Real or Personal Property)</t>
  </si>
  <si>
    <t>Business Utility Payments</t>
  </si>
  <si>
    <t>Adjustments for FTE and Salary/Hourly Wage Reductions</t>
  </si>
  <si>
    <t>Total Salary/Hourly Wage Reduction (PPP Schedule A, Line 3):</t>
  </si>
  <si>
    <t>FTE Reduction Quotient (PPP Schedule A, Line 13):</t>
  </si>
  <si>
    <t>Potential Forgiveness Amounts</t>
  </si>
  <si>
    <t>Line 9:</t>
  </si>
  <si>
    <t>Forgiveness Amount</t>
  </si>
  <si>
    <t>1.0 on line 13;</t>
  </si>
  <si>
    <t>between January 1, 2020 and the end of the Covered Period, use Line 11 FTE Reduction tab.</t>
  </si>
  <si>
    <t>Payroll Protection Program (PPP) Forgiveness Amount Calculation</t>
  </si>
  <si>
    <t xml:space="preserve">Worksheet, Table 1, during the Covered Period or Alternative Payroll Covered Period was at </t>
  </si>
  <si>
    <t xml:space="preserve">If you have reduced the number of employees or the average paid hours of employees </t>
  </si>
  <si>
    <t>Payroll Cost 60% Requirement (Line 1 divided by 60%)</t>
  </si>
  <si>
    <t>Week 9</t>
  </si>
  <si>
    <t>Week 10</t>
  </si>
  <si>
    <t>Week 11</t>
  </si>
  <si>
    <t>Week 12</t>
  </si>
  <si>
    <t>Week 13</t>
  </si>
  <si>
    <t>Week 14</t>
  </si>
  <si>
    <t>Week 15</t>
  </si>
  <si>
    <t>Week 16</t>
  </si>
  <si>
    <t>Week 17</t>
  </si>
  <si>
    <t>Week 18</t>
  </si>
  <si>
    <t>Week 19</t>
  </si>
  <si>
    <t>Week 20</t>
  </si>
  <si>
    <t>Week 21</t>
  </si>
  <si>
    <t>Week 22</t>
  </si>
  <si>
    <t>Week 23</t>
  </si>
  <si>
    <t>Week 24</t>
  </si>
  <si>
    <t xml:space="preserve">8 WEEK </t>
  </si>
  <si>
    <t>24 WEEK</t>
  </si>
  <si>
    <t>Number of full time equivalent employees added by 12/31/20</t>
  </si>
  <si>
    <t>Formulas - Do Not Edit Cells</t>
  </si>
  <si>
    <t>List owner-employees or self-employed individual/general partners</t>
  </si>
  <si>
    <t>Owner-Employee/Self-Employed/General Partner Name</t>
  </si>
  <si>
    <t>2.5 months' worth</t>
  </si>
  <si>
    <t>Lesser of 2.5 months' worth or cap</t>
  </si>
  <si>
    <t>PPP Schedule A,</t>
  </si>
  <si>
    <t>Line 9</t>
  </si>
  <si>
    <t>one individual included, attached a separate table that list the names and payments to each-see Owner-Employee tab)</t>
  </si>
  <si>
    <t>- Do not include owner-employees/self-employed individuals/general partners; use Owner-Employee tab instead</t>
  </si>
  <si>
    <t>2c: Annual Salary/Hourly Wage: as of earlier of December 31, 2020 or the date this application submitted</t>
  </si>
  <si>
    <t>Enter number of weeks</t>
  </si>
  <si>
    <t>in Covered Period</t>
  </si>
  <si>
    <t xml:space="preserve">here (8 or 24):  </t>
  </si>
  <si>
    <t>and the Borrower was unable to hire similarly qualified employees for unfilled positions on or before December 31, 2020; (2) any positions for which the Borrower made good-faith, written</t>
  </si>
  <si>
    <t>offers to restore any reduction in hours, at the same salary or wages, during the Covered Period or the Alternative Covered Period and the employee rejected the offer, and (3) any employees</t>
  </si>
  <si>
    <t>who during the Covered Period or Alternative Covered Period (a) were fired for cause, (b) voluntarily resigned, (c) voluntarily requested and received a reduction of their hours.</t>
  </si>
  <si>
    <r>
      <t xml:space="preserve">In all of these cases, include these FTEs on this line </t>
    </r>
    <r>
      <rPr>
        <u/>
        <sz val="11"/>
        <color theme="1"/>
        <rFont val="Tahoma"/>
        <family val="2"/>
      </rPr>
      <t>only</t>
    </r>
    <r>
      <rPr>
        <sz val="11"/>
        <color theme="1"/>
        <rFont val="Tahoma"/>
        <family val="2"/>
      </rPr>
      <t xml:space="preserve"> if the position was not filled by a new employee. Any FTE reductions in these cases do not reduce the Borrower's loan forgiveness.</t>
    </r>
  </si>
  <si>
    <t xml:space="preserve">1. The Borrower is exempt from the reduction in loan forgiveness based on a reduction in FTE employees described above if the Borrower, in good faith, is able to document that it was unable to </t>
  </si>
  <si>
    <t xml:space="preserve">operate between February 15, 2020, and the end of the Covered Period at the same level of business activity as before February 15, 2020, due to compliance with requirements established or </t>
  </si>
  <si>
    <t xml:space="preserve">guidance issued between March 1, 2020 and December 31, 2020, by the Secretary of Health and Human Services, the Director of the Centers for Disease Control and Prevention, or the Occupational </t>
  </si>
  <si>
    <t>Safety and Health Administration, related to the maintenance of standards for sanitation, social distancing, or any other worker or customer safety requirement related to COVID-19. 2. The Borrower</t>
  </si>
  <si>
    <t xml:space="preserve"> is exempt from the reduction in loan forgiveness based on a reduction in FTE employees described above if both of the following conditions are met: (a) the Borrower reduced its FTE employee levels</t>
  </si>
  <si>
    <t xml:space="preserve"> in the period beginning February 15, 2020, and ending April 26, 2020; and (b) the Borrower then restored its FTE employee levels by not later than December 31, 2020 to its FTE employee levels in</t>
  </si>
  <si>
    <t>the Borrower’s pay period that included February 15, 2020.</t>
  </si>
  <si>
    <r>
      <rPr>
        <b/>
        <u/>
        <sz val="11"/>
        <color theme="1"/>
        <rFont val="Calibri"/>
        <family val="2"/>
        <scheme val="minor"/>
      </rPr>
      <t>FTE Reduction Safe Harbors</t>
    </r>
    <r>
      <rPr>
        <sz val="11"/>
        <color theme="1"/>
        <rFont val="Calibri"/>
        <family val="2"/>
        <scheme val="minor"/>
      </rPr>
      <t xml:space="preserve">: Two separate safe harbors exempt certain borrowers from any loan forgiveness reduction based on a reduction in FTE employee levels: </t>
    </r>
  </si>
  <si>
    <r>
      <rPr>
        <b/>
        <u/>
        <sz val="11"/>
        <color theme="1"/>
        <rFont val="Tahoma"/>
        <family val="2"/>
      </rPr>
      <t>*FTE Reduction Exceptions</t>
    </r>
    <r>
      <rPr>
        <sz val="11"/>
        <color theme="1"/>
        <rFont val="Tahoma"/>
        <family val="2"/>
      </rPr>
      <t xml:space="preserve">: Include in this box the number related to (1) any positions for which a good-faith, written offer to rehire an individual who was an employee on February 15, 2020 </t>
    </r>
  </si>
  <si>
    <r>
      <t xml:space="preserve">Total Amount Paid for Employer Contributions for Employee Health Insurance </t>
    </r>
    <r>
      <rPr>
        <i/>
        <sz val="8"/>
        <color theme="1"/>
        <rFont val="Tahoma"/>
        <family val="2"/>
      </rPr>
      <t>(including employer contributions to a self-insured, employer-sponsored group health plan, but excluding any pre-tax or after tax contributions by employees. Do not add employer health insurance contributions made on behalf of a self-employed individual, general partner, or owner-employees of an S Corporation.)</t>
    </r>
  </si>
  <si>
    <r>
      <t xml:space="preserve">Total Amount Paid for Employer Contributions to Employee Retirement Plans </t>
    </r>
    <r>
      <rPr>
        <i/>
        <sz val="8"/>
        <color theme="1"/>
        <rFont val="Tahoma"/>
        <family val="2"/>
      </rPr>
      <t>(Do not add employer retirement contributions made on behalf of a self-employed individual or general partner):</t>
    </r>
  </si>
  <si>
    <r>
      <t xml:space="preserve">Total Amount </t>
    </r>
    <r>
      <rPr>
        <u/>
        <sz val="10"/>
        <color theme="1"/>
        <rFont val="Tahoma"/>
        <family val="2"/>
      </rPr>
      <t>Paid</t>
    </r>
    <r>
      <rPr>
        <sz val="10"/>
        <color theme="1"/>
        <rFont val="Tahoma"/>
        <family val="2"/>
      </rPr>
      <t xml:space="preserve"> for Employer State/Local Tax (State Unemployment) Assessed on Employee Compensation:</t>
    </r>
  </si>
  <si>
    <t>Monthly average full time equivalent employees for elected covered period</t>
  </si>
  <si>
    <t>Average FTE during the Borrower's Chosen Reference Period (Enter the figure from Line 11 FTE Reduction tab - using 8-week or 24-week period column, as selected)</t>
  </si>
  <si>
    <t>Employer paid group health care benefits, including insurance premiums</t>
  </si>
  <si>
    <t>Net Reduction/Addition in FTE</t>
  </si>
  <si>
    <t>Line 14:</t>
  </si>
  <si>
    <t>Line 15:</t>
  </si>
  <si>
    <t>Forgiveness Amount (Smallest of Lines 12, 13, and 14):</t>
  </si>
  <si>
    <t>Modified Todal (Line 10 x Line 11)</t>
  </si>
  <si>
    <t>Sum the amounts on line 1 through 8, the subtract Line 9:</t>
  </si>
  <si>
    <t>Covered Operations Expenditures:</t>
  </si>
  <si>
    <t>Covered Property Damage Costs:</t>
  </si>
  <si>
    <t>Covered Supplier Costs:</t>
  </si>
  <si>
    <t>Covered Worker Protection Expenditures:</t>
  </si>
  <si>
    <t xml:space="preserve">Applicant Name:    </t>
  </si>
  <si>
    <t xml:space="preserve">Covered Period:     </t>
  </si>
  <si>
    <t xml:space="preserve">EIN:                         </t>
  </si>
  <si>
    <t>- if a 24-week Covered Period applies, compensation cannot exceed 2.5 months' worth of 2019/2020 compensation, capped at $20,833 per individual (whichever year is lower)</t>
  </si>
  <si>
    <t>- if an 8-week Covered Period applies, compensation cannot exceed 2.5 months' worth of 2019/2020 compensation, capped at $15,385 per individual (whichever year is lower)</t>
  </si>
  <si>
    <t>2019/2020 Compensation</t>
  </si>
  <si>
    <t>1b: Average Annual Salary/Hourly Wage from the Most Recent Full Quarter</t>
  </si>
  <si>
    <t>3a: 75% of Average Annual Salary/Hourly Wage from the Most Recent Full Quarter</t>
  </si>
  <si>
    <t>3b: 75% of Average Annual Salary/Hourly Wage from the Most Recent Full Quarter less Average Annual Salary/Hourly Wage during Covered Period elected</t>
  </si>
  <si>
    <t>3c: Hourly Employee: Average Hours Worked per Week from the Most Recent Full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</si>
</sst>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0.0%"/>
    <numFmt numFmtId="165" formatCode="_(* #,##0.0_);_(* \(#,##0.0\);_(* &quot;-&quot;??_);_(@_)"/>
    <numFmt numFmtId="166" formatCode="[$-409]mmmm\ d\,\ yyyy;@"/>
    <numFmt numFmtId="167" formatCode="_(* #,##0.0000_);_(* \(#,##0.0000\);_(* &quot;-&quot;??_);_(@_)"/>
  </numFmts>
  <fonts count="43"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1"/>
      <color theme="1"/>
      <name val="Tahoma"/>
      <family val="2"/>
    </font>
    <font>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2"/>
      <color theme="1"/>
      <name val="Arial"/>
      <family val="2"/>
    </font>
    <font>
      <b/>
      <sz val="11"/>
      <color theme="1"/>
      <name val="Tahoma"/>
      <family val="2"/>
    </font>
    <font>
      <sz val="10"/>
      <color theme="1"/>
      <name val="Arial"/>
      <family val="2"/>
    </font>
    <font>
      <sz val="10"/>
      <color theme="1"/>
      <name val="Tahoma"/>
      <family val="2"/>
    </font>
    <font>
      <b/>
      <u/>
      <sz val="12"/>
      <color theme="1"/>
      <name val="Tahoma"/>
      <family val="2"/>
    </font>
    <font>
      <b/>
      <sz val="12"/>
      <color theme="1"/>
      <name val="Tahoma"/>
      <family val="2"/>
    </font>
    <font>
      <sz val="12"/>
      <color theme="1"/>
      <name val="Tahoma"/>
      <family val="2"/>
    </font>
    <font>
      <u/>
      <sz val="11"/>
      <color theme="10"/>
      <name val="Tahoma"/>
      <family val="2"/>
    </font>
    <font>
      <u val="singleAccounting"/>
      <sz val="12"/>
      <name val="Tahoma"/>
      <family val="2"/>
    </font>
    <font>
      <u val="singleAccounting"/>
      <sz val="12"/>
      <color theme="1"/>
      <name val="Tahoma"/>
      <family val="2"/>
    </font>
    <font>
      <sz val="12"/>
      <name val="Tahoma"/>
      <family val="2"/>
    </font>
    <font>
      <sz val="12"/>
      <color theme="5" tint="0.39997558519241921"/>
      <name val="Tahoma"/>
      <family val="2"/>
    </font>
    <font>
      <b/>
      <sz val="10"/>
      <color theme="1"/>
      <name val="Tahoma"/>
      <family val="2"/>
    </font>
    <font>
      <b/>
      <u/>
      <sz val="10"/>
      <color theme="1"/>
      <name val="Tahoma"/>
      <family val="2"/>
    </font>
    <font>
      <sz val="8"/>
      <color theme="1"/>
      <name val="Tahoma"/>
      <family val="2"/>
    </font>
    <font>
      <b/>
      <sz val="10"/>
      <color theme="1"/>
      <name val="Arial"/>
      <family val="2"/>
    </font>
    <font>
      <b/>
      <u/>
      <sz val="11"/>
      <color theme="1"/>
      <name val="Tahoma"/>
      <family val="2"/>
    </font>
    <font>
      <b/>
      <i/>
      <u/>
      <sz val="9"/>
      <color theme="1"/>
      <name val="Tahoma"/>
      <family val="2"/>
    </font>
    <font>
      <i/>
      <sz val="8"/>
      <color theme="1"/>
      <name val="Tahoma"/>
      <family val="2"/>
    </font>
    <font>
      <i/>
      <sz val="9"/>
      <color theme="1"/>
      <name val="Tahoma"/>
      <family val="2"/>
    </font>
    <font>
      <i/>
      <sz val="9"/>
      <color rgb="FFFF0000"/>
      <name val="Tahoma"/>
      <family val="2"/>
    </font>
    <font>
      <i/>
      <u/>
      <sz val="9"/>
      <color rgb="FFFF0000"/>
      <name val="Tahoma"/>
      <family val="2"/>
    </font>
    <font>
      <b/>
      <sz val="11"/>
      <color theme="1"/>
      <name val="Calibri"/>
      <family val="2"/>
      <scheme val="minor"/>
    </font>
    <font>
      <b/>
      <u/>
      <sz val="9"/>
      <color theme="1"/>
      <name val="Tahoma"/>
      <family val="2"/>
    </font>
    <font>
      <u/>
      <sz val="11"/>
      <color theme="1"/>
      <name val="Tahoma"/>
      <family val="2"/>
    </font>
    <font>
      <sz val="11"/>
      <color rgb="FFFF0000"/>
      <name val="Tahoma"/>
      <family val="2"/>
    </font>
    <font>
      <u/>
      <sz val="11"/>
      <color rgb="FFFF0000"/>
      <name val="Tahoma"/>
      <family val="2"/>
    </font>
    <font>
      <b/>
      <u/>
      <sz val="11"/>
      <color theme="1"/>
      <name val="Calibri"/>
      <family val="2"/>
      <scheme val="minor"/>
    </font>
    <font>
      <u/>
      <sz val="10"/>
      <color theme="1"/>
      <name val="Tahoma"/>
      <family val="2"/>
    </font>
    <font>
      <b/>
      <sz val="14"/>
      <color theme="1"/>
      <name val="Tahoma"/>
      <family val="2"/>
    </font>
    <font>
      <b/>
      <sz val="16"/>
      <color theme="1"/>
      <name val="Tahoma"/>
      <family val="2"/>
    </font>
    <font>
      <b/>
      <sz val="18"/>
      <color theme="1"/>
      <name val="Tahoma"/>
      <family val="2"/>
    </font>
    <font>
      <b/>
      <sz val="20"/>
      <color theme="1"/>
      <name val="Tahoma"/>
      <family val="2"/>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cellStyleXfs>
  <cellXfs count="159">
    <xf numFmtId="0" fontId="0" fillId="0" borderId="0" xfId="0"/>
    <xf numFmtId="0" fontId="0" fillId="0" borderId="0" xfId="0" applyBorder="1" applyProtection="1">
      <protection locked="0"/>
    </xf>
    <xf numFmtId="0" fontId="9" fillId="0" borderId="0" xfId="0" applyFont="1"/>
    <xf numFmtId="0" fontId="10" fillId="0" borderId="0" xfId="0" applyFont="1"/>
    <xf numFmtId="0" fontId="12" fillId="0" borderId="0" xfId="0" applyFont="1"/>
    <xf numFmtId="0" fontId="13" fillId="0" borderId="0" xfId="0" applyFont="1" applyAlignment="1">
      <alignment wrapText="1"/>
    </xf>
    <xf numFmtId="0" fontId="13" fillId="0" borderId="0" xfId="0" applyFont="1"/>
    <xf numFmtId="0" fontId="14" fillId="0" borderId="0" xfId="0" applyFont="1"/>
    <xf numFmtId="0" fontId="15" fillId="0" borderId="0" xfId="0" applyFont="1"/>
    <xf numFmtId="0" fontId="15" fillId="0" borderId="0" xfId="0" applyFont="1" applyAlignment="1">
      <alignment wrapText="1"/>
    </xf>
    <xf numFmtId="0" fontId="16" fillId="0" borderId="0" xfId="0" applyFont="1"/>
    <xf numFmtId="0" fontId="5" fillId="0" borderId="0" xfId="0" applyFont="1" applyBorder="1" applyProtection="1">
      <protection locked="0"/>
    </xf>
    <xf numFmtId="0" fontId="5" fillId="0" borderId="0" xfId="0" applyFont="1"/>
    <xf numFmtId="0" fontId="17" fillId="0" borderId="0" xfId="3" applyFont="1"/>
    <xf numFmtId="44" fontId="18" fillId="3" borderId="0" xfId="1" applyFont="1" applyFill="1" applyAlignment="1">
      <alignment horizontal="center"/>
    </xf>
    <xf numFmtId="44" fontId="19" fillId="4" borderId="0" xfId="1" applyFont="1" applyFill="1" applyAlignment="1">
      <alignment horizontal="center"/>
    </xf>
    <xf numFmtId="44" fontId="19" fillId="3" borderId="0" xfId="1" applyFont="1" applyFill="1" applyAlignment="1">
      <alignment horizontal="center"/>
    </xf>
    <xf numFmtId="0" fontId="19" fillId="0" borderId="0" xfId="0" applyFont="1" applyAlignment="1">
      <alignment horizontal="center"/>
    </xf>
    <xf numFmtId="44" fontId="20" fillId="3" borderId="0" xfId="1" applyFont="1" applyFill="1"/>
    <xf numFmtId="44" fontId="16" fillId="4" borderId="0" xfId="1" applyFont="1" applyFill="1"/>
    <xf numFmtId="44" fontId="16" fillId="3" borderId="0" xfId="1" applyFont="1" applyFill="1"/>
    <xf numFmtId="44" fontId="15" fillId="0" borderId="0" xfId="1" applyFont="1"/>
    <xf numFmtId="44" fontId="16" fillId="0" borderId="0" xfId="1" applyFont="1" applyFill="1"/>
    <xf numFmtId="164" fontId="16" fillId="3" borderId="0" xfId="2" applyNumberFormat="1" applyFont="1" applyFill="1"/>
    <xf numFmtId="164" fontId="16" fillId="4" borderId="0" xfId="0" applyNumberFormat="1" applyFont="1" applyFill="1"/>
    <xf numFmtId="9" fontId="16" fillId="3" borderId="0" xfId="2" applyFont="1" applyFill="1"/>
    <xf numFmtId="44" fontId="19" fillId="0" borderId="0" xfId="1" applyFont="1" applyFill="1" applyAlignment="1">
      <alignment horizontal="center"/>
    </xf>
    <xf numFmtId="165" fontId="16" fillId="3" borderId="0" xfId="4" applyNumberFormat="1" applyFont="1" applyFill="1"/>
    <xf numFmtId="165" fontId="16" fillId="4" borderId="0" xfId="4" applyNumberFormat="1" applyFont="1" applyFill="1"/>
    <xf numFmtId="165" fontId="16" fillId="0" borderId="0" xfId="4" applyNumberFormat="1" applyFont="1"/>
    <xf numFmtId="0" fontId="21" fillId="0" borderId="0" xfId="0" applyFont="1"/>
    <xf numFmtId="9" fontId="16" fillId="4" borderId="0" xfId="2" applyFont="1" applyFill="1"/>
    <xf numFmtId="164" fontId="16" fillId="0" borderId="0" xfId="2" applyNumberFormat="1" applyFont="1"/>
    <xf numFmtId="0" fontId="5" fillId="0" borderId="0" xfId="0" applyFont="1" applyFill="1"/>
    <xf numFmtId="0" fontId="16" fillId="0" borderId="5" xfId="0" applyFont="1" applyFill="1" applyBorder="1"/>
    <xf numFmtId="0" fontId="13" fillId="0" borderId="0" xfId="0" applyFont="1" applyAlignment="1">
      <alignment horizontal="left" wrapText="1"/>
    </xf>
    <xf numFmtId="0" fontId="22" fillId="0" borderId="0" xfId="0" applyFont="1" applyAlignment="1">
      <alignment horizontal="left" wrapText="1" indent="2"/>
    </xf>
    <xf numFmtId="0" fontId="23" fillId="0" borderId="0" xfId="0" applyFont="1" applyAlignment="1">
      <alignment horizontal="center"/>
    </xf>
    <xf numFmtId="0" fontId="24" fillId="0" borderId="0" xfId="0" applyFont="1" applyAlignment="1">
      <alignment horizontal="center"/>
    </xf>
    <xf numFmtId="0" fontId="25" fillId="0" borderId="0" xfId="0" applyFont="1"/>
    <xf numFmtId="44" fontId="16" fillId="0" borderId="0" xfId="1" applyFont="1" applyFill="1" applyAlignment="1">
      <alignment horizontal="center"/>
    </xf>
    <xf numFmtId="14" fontId="16" fillId="0" borderId="0" xfId="1" applyNumberFormat="1" applyFont="1" applyFill="1" applyBorder="1" applyAlignment="1">
      <alignment horizontal="center"/>
    </xf>
    <xf numFmtId="0" fontId="25" fillId="0" borderId="0" xfId="0" applyFont="1" applyAlignment="1">
      <alignment horizontal="right"/>
    </xf>
    <xf numFmtId="166" fontId="16" fillId="4" borderId="0" xfId="1" applyNumberFormat="1" applyFont="1" applyFill="1" applyBorder="1" applyAlignment="1"/>
    <xf numFmtId="0" fontId="4" fillId="0" borderId="0" xfId="0" applyFont="1"/>
    <xf numFmtId="0" fontId="28" fillId="0" borderId="0" xfId="0" applyFont="1"/>
    <xf numFmtId="0" fontId="27" fillId="0" borderId="0" xfId="0" applyFont="1" applyAlignment="1">
      <alignment horizontal="left"/>
    </xf>
    <xf numFmtId="0" fontId="27" fillId="5" borderId="0" xfId="0" applyFont="1" applyFill="1" applyAlignment="1">
      <alignment horizontal="center"/>
    </xf>
    <xf numFmtId="166" fontId="16" fillId="5" borderId="0" xfId="1" applyNumberFormat="1" applyFont="1" applyFill="1" applyAlignment="1"/>
    <xf numFmtId="166" fontId="16" fillId="5" borderId="0" xfId="1" applyNumberFormat="1" applyFont="1" applyFill="1" applyBorder="1" applyAlignment="1"/>
    <xf numFmtId="44" fontId="15" fillId="5" borderId="0" xfId="1" applyFont="1" applyFill="1"/>
    <xf numFmtId="44" fontId="16" fillId="5" borderId="0" xfId="1" applyFont="1" applyFill="1"/>
    <xf numFmtId="165" fontId="16" fillId="5" borderId="0" xfId="4" applyNumberFormat="1" applyFont="1" applyFill="1"/>
    <xf numFmtId="166" fontId="20" fillId="5" borderId="0" xfId="1" applyNumberFormat="1" applyFont="1" applyFill="1" applyAlignment="1" applyProtection="1">
      <alignment horizontal="center"/>
    </xf>
    <xf numFmtId="166" fontId="16" fillId="5" borderId="0" xfId="1" applyNumberFormat="1" applyFont="1" applyFill="1" applyAlignment="1" applyProtection="1">
      <alignment horizontal="center"/>
    </xf>
    <xf numFmtId="0" fontId="13" fillId="0" borderId="0" xfId="0" applyFont="1" applyFill="1" applyAlignment="1">
      <alignment wrapText="1"/>
    </xf>
    <xf numFmtId="9" fontId="16" fillId="0" borderId="0" xfId="2" applyFont="1" applyFill="1"/>
    <xf numFmtId="0" fontId="16" fillId="0" borderId="0" xfId="0" applyFont="1" applyFill="1"/>
    <xf numFmtId="0" fontId="9" fillId="0" borderId="0" xfId="0" applyFont="1" applyFill="1"/>
    <xf numFmtId="0" fontId="0" fillId="0" borderId="0" xfId="0" applyFill="1"/>
    <xf numFmtId="0" fontId="30" fillId="0" borderId="0" xfId="0" applyFont="1" applyAlignment="1">
      <alignment horizontal="left"/>
    </xf>
    <xf numFmtId="44" fontId="16" fillId="5" borderId="4" xfId="1" applyFont="1" applyFill="1" applyBorder="1" applyAlignment="1"/>
    <xf numFmtId="0" fontId="16" fillId="5" borderId="5" xfId="0" applyFont="1" applyFill="1" applyBorder="1"/>
    <xf numFmtId="9" fontId="16" fillId="5" borderId="5" xfId="2" applyFont="1" applyFill="1" applyBorder="1"/>
    <xf numFmtId="44" fontId="16" fillId="5" borderId="5" xfId="1" applyFont="1" applyFill="1" applyBorder="1"/>
    <xf numFmtId="44" fontId="16" fillId="5" borderId="6" xfId="1" applyFont="1" applyFill="1" applyBorder="1"/>
    <xf numFmtId="44" fontId="16" fillId="5" borderId="5" xfId="0" applyNumberFormat="1" applyFont="1" applyFill="1" applyBorder="1"/>
    <xf numFmtId="44" fontId="5" fillId="0" borderId="5" xfId="1" applyFont="1" applyFill="1" applyBorder="1"/>
    <xf numFmtId="0" fontId="4" fillId="0" borderId="0" xfId="0" applyFont="1" applyFill="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center" wrapText="1"/>
    </xf>
    <xf numFmtId="0" fontId="16" fillId="0" borderId="5" xfId="0" applyFont="1" applyFill="1" applyBorder="1" applyAlignment="1">
      <alignment horizontal="center"/>
    </xf>
    <xf numFmtId="0" fontId="5" fillId="0" borderId="5" xfId="0" applyFont="1" applyFill="1" applyBorder="1"/>
    <xf numFmtId="0" fontId="4" fillId="0" borderId="0" xfId="0" applyFont="1" applyFill="1" applyAlignment="1">
      <alignment horizontal="right"/>
    </xf>
    <xf numFmtId="0" fontId="27" fillId="0" borderId="0" xfId="0" applyFont="1" applyFill="1" applyAlignment="1">
      <alignment horizontal="center"/>
    </xf>
    <xf numFmtId="0" fontId="0" fillId="0" borderId="0" xfId="0" quotePrefix="1" applyBorder="1" applyAlignment="1" applyProtection="1">
      <alignment horizontal="left" indent="1"/>
      <protection locked="0"/>
    </xf>
    <xf numFmtId="0" fontId="32" fillId="0" borderId="0" xfId="0" applyFont="1" applyBorder="1" applyProtection="1">
      <protection locked="0"/>
    </xf>
    <xf numFmtId="2" fontId="5" fillId="5" borderId="5" xfId="0" applyNumberFormat="1" applyFont="1" applyFill="1" applyBorder="1"/>
    <xf numFmtId="0" fontId="5" fillId="0" borderId="0" xfId="0" applyFont="1" applyFill="1" applyBorder="1"/>
    <xf numFmtId="167" fontId="5" fillId="5" borderId="5" xfId="4" applyNumberFormat="1" applyFont="1" applyFill="1" applyBorder="1"/>
    <xf numFmtId="44" fontId="16" fillId="0" borderId="5" xfId="1" applyFont="1" applyFill="1" applyBorder="1" applyAlignment="1">
      <alignment horizontal="center" wrapText="1"/>
    </xf>
    <xf numFmtId="0" fontId="15" fillId="0" borderId="0" xfId="0" applyFont="1" applyBorder="1" applyAlignment="1">
      <alignment horizontal="center"/>
    </xf>
    <xf numFmtId="43" fontId="4" fillId="5" borderId="5" xfId="4" applyNumberFormat="1" applyFont="1" applyFill="1" applyBorder="1"/>
    <xf numFmtId="44" fontId="4" fillId="0" borderId="5" xfId="1" applyFont="1" applyFill="1" applyBorder="1"/>
    <xf numFmtId="44" fontId="5" fillId="5" borderId="5" xfId="1" applyFont="1" applyFill="1" applyBorder="1"/>
    <xf numFmtId="0" fontId="4" fillId="0" borderId="7" xfId="0" applyFont="1" applyFill="1" applyBorder="1" applyAlignment="1">
      <alignment horizontal="center" wrapText="1"/>
    </xf>
    <xf numFmtId="0" fontId="11" fillId="0" borderId="7" xfId="0" applyFont="1" applyFill="1" applyBorder="1" applyAlignment="1">
      <alignment horizontal="center" wrapText="1"/>
    </xf>
    <xf numFmtId="0" fontId="33" fillId="5" borderId="0" xfId="0" applyFont="1" applyFill="1" applyAlignment="1">
      <alignment horizontal="center"/>
    </xf>
    <xf numFmtId="0" fontId="33" fillId="0" borderId="0" xfId="0" applyFont="1" applyAlignment="1">
      <alignment horizontal="center"/>
    </xf>
    <xf numFmtId="44" fontId="4" fillId="5" borderId="5" xfId="1" applyFont="1" applyFill="1" applyBorder="1"/>
    <xf numFmtId="0" fontId="11" fillId="0" borderId="0" xfId="0" applyFont="1" applyFill="1" applyAlignment="1">
      <alignment horizontal="center"/>
    </xf>
    <xf numFmtId="0" fontId="5" fillId="0" borderId="6" xfId="0" applyFont="1" applyFill="1" applyBorder="1"/>
    <xf numFmtId="2" fontId="5" fillId="5" borderId="6" xfId="0" applyNumberFormat="1" applyFont="1" applyFill="1" applyBorder="1"/>
    <xf numFmtId="0" fontId="16" fillId="0" borderId="0" xfId="0" applyFont="1" applyFill="1" applyBorder="1"/>
    <xf numFmtId="44" fontId="11" fillId="0" borderId="4" xfId="1" applyFont="1" applyFill="1" applyBorder="1" applyAlignment="1">
      <alignment horizontal="center"/>
    </xf>
    <xf numFmtId="2" fontId="11" fillId="0" borderId="4" xfId="0" applyNumberFormat="1" applyFont="1" applyFill="1" applyBorder="1" applyAlignment="1">
      <alignment horizontal="center"/>
    </xf>
    <xf numFmtId="2" fontId="16" fillId="5" borderId="5" xfId="0" applyNumberFormat="1" applyFont="1" applyFill="1" applyBorder="1"/>
    <xf numFmtId="44" fontId="16" fillId="5" borderId="5" xfId="1" applyNumberFormat="1" applyFont="1" applyFill="1" applyBorder="1"/>
    <xf numFmtId="44" fontId="16" fillId="0" borderId="0" xfId="1" applyNumberFormat="1" applyFont="1" applyFill="1" applyBorder="1"/>
    <xf numFmtId="44" fontId="16" fillId="0" borderId="0" xfId="1" applyFont="1" applyFill="1" applyBorder="1"/>
    <xf numFmtId="2" fontId="16" fillId="0" borderId="0" xfId="0" applyNumberFormat="1" applyFont="1" applyFill="1" applyBorder="1"/>
    <xf numFmtId="2" fontId="16" fillId="5" borderId="5" xfId="1" applyNumberFormat="1" applyFont="1" applyFill="1" applyBorder="1"/>
    <xf numFmtId="44" fontId="16" fillId="0" borderId="0" xfId="0" applyNumberFormat="1" applyFont="1" applyFill="1" applyBorder="1"/>
    <xf numFmtId="44" fontId="16" fillId="5" borderId="5" xfId="2" applyNumberFormat="1" applyFont="1" applyFill="1" applyBorder="1"/>
    <xf numFmtId="0" fontId="5" fillId="0" borderId="0" xfId="0" applyFont="1" applyBorder="1"/>
    <xf numFmtId="0" fontId="13" fillId="0" borderId="0" xfId="0" applyFont="1" applyFill="1" applyBorder="1" applyAlignment="1">
      <alignment wrapText="1"/>
    </xf>
    <xf numFmtId="0" fontId="16" fillId="0" borderId="8" xfId="0" applyFont="1" applyFill="1" applyBorder="1"/>
    <xf numFmtId="0" fontId="29" fillId="0" borderId="0" xfId="0" applyFont="1"/>
    <xf numFmtId="44" fontId="11" fillId="5" borderId="4" xfId="1" applyFont="1" applyFill="1" applyBorder="1" applyAlignment="1">
      <alignment horizontal="center"/>
    </xf>
    <xf numFmtId="2" fontId="11" fillId="5" borderId="4" xfId="0" applyNumberFormat="1" applyFont="1" applyFill="1" applyBorder="1" applyAlignment="1">
      <alignment horizontal="center"/>
    </xf>
    <xf numFmtId="0" fontId="25" fillId="0" borderId="0" xfId="0" applyFont="1" applyFill="1"/>
    <xf numFmtId="166" fontId="16" fillId="0" borderId="0" xfId="1" applyNumberFormat="1" applyFont="1" applyFill="1" applyAlignment="1"/>
    <xf numFmtId="0" fontId="28" fillId="0" borderId="0" xfId="0" applyFont="1" applyFill="1"/>
    <xf numFmtId="0" fontId="25" fillId="0" borderId="0" xfId="0" applyFont="1" applyFill="1" applyAlignment="1">
      <alignment horizontal="right"/>
    </xf>
    <xf numFmtId="166" fontId="16" fillId="0" borderId="0" xfId="1" applyNumberFormat="1" applyFont="1" applyFill="1" applyBorder="1" applyAlignment="1"/>
    <xf numFmtId="0" fontId="33" fillId="0" borderId="0" xfId="0" applyFont="1" applyFill="1" applyAlignment="1">
      <alignment horizontal="center"/>
    </xf>
    <xf numFmtId="0" fontId="36" fillId="0" borderId="0" xfId="0" applyFont="1" applyAlignment="1">
      <alignment horizontal="center"/>
    </xf>
    <xf numFmtId="0" fontId="35" fillId="0" borderId="0" xfId="0" applyFont="1"/>
    <xf numFmtId="0" fontId="3" fillId="0" borderId="0" xfId="0" applyFont="1"/>
    <xf numFmtId="0" fontId="3" fillId="0" borderId="5" xfId="0" applyFont="1" applyFill="1" applyBorder="1" applyAlignment="1">
      <alignment horizontal="center" wrapText="1"/>
    </xf>
    <xf numFmtId="2" fontId="5" fillId="0" borderId="5" xfId="0" applyNumberFormat="1" applyFont="1" applyFill="1" applyBorder="1"/>
    <xf numFmtId="2" fontId="5" fillId="0" borderId="6" xfId="0" applyNumberFormat="1" applyFont="1" applyFill="1" applyBorder="1"/>
    <xf numFmtId="0" fontId="3" fillId="0" borderId="7" xfId="0" applyFont="1" applyFill="1" applyBorder="1" applyAlignment="1">
      <alignment horizontal="center" wrapText="1"/>
    </xf>
    <xf numFmtId="0" fontId="3" fillId="0" borderId="0" xfId="0" quotePrefix="1" applyFont="1" applyBorder="1" applyAlignment="1" applyProtection="1">
      <alignment horizontal="left" indent="1"/>
      <protection locked="0"/>
    </xf>
    <xf numFmtId="0" fontId="0" fillId="6" borderId="0" xfId="0" applyFill="1"/>
    <xf numFmtId="0" fontId="0" fillId="6" borderId="9" xfId="0" applyFill="1" applyBorder="1"/>
    <xf numFmtId="2" fontId="16" fillId="7" borderId="5" xfId="0" applyNumberFormat="1" applyFont="1" applyFill="1" applyBorder="1"/>
    <xf numFmtId="0" fontId="16" fillId="0" borderId="6" xfId="0" applyFont="1" applyFill="1" applyBorder="1"/>
    <xf numFmtId="0" fontId="16" fillId="5" borderId="4" xfId="0" applyFont="1" applyFill="1" applyBorder="1"/>
    <xf numFmtId="0" fontId="40" fillId="0" borderId="0" xfId="0" applyFont="1" applyAlignment="1">
      <alignment horizontal="left" indent="1"/>
    </xf>
    <xf numFmtId="0" fontId="41" fillId="0" borderId="0" xfId="0" applyFont="1" applyAlignment="1">
      <alignment horizontal="left" indent="1"/>
    </xf>
    <xf numFmtId="0" fontId="42" fillId="0" borderId="0" xfId="0" applyFont="1" applyAlignment="1">
      <alignment horizontal="right"/>
    </xf>
    <xf numFmtId="0" fontId="42" fillId="0" borderId="0" xfId="0" applyFont="1" applyAlignment="1">
      <alignment horizontal="left" indent="1"/>
    </xf>
    <xf numFmtId="0" fontId="0" fillId="0" borderId="0" xfId="0" applyAlignment="1"/>
    <xf numFmtId="0" fontId="4" fillId="0" borderId="0" xfId="0" applyFont="1" applyAlignment="1">
      <alignment horizontal="left" indent="1"/>
    </xf>
    <xf numFmtId="0" fontId="39" fillId="0" borderId="0" xfId="0" applyFont="1" applyAlignment="1">
      <alignment horizontal="left"/>
    </xf>
    <xf numFmtId="0" fontId="42" fillId="0" borderId="0" xfId="0" applyFont="1" applyAlignment="1">
      <alignment horizontal="left"/>
    </xf>
    <xf numFmtId="44" fontId="16" fillId="0" borderId="0" xfId="2" applyNumberFormat="1" applyFont="1" applyFill="1" applyBorder="1"/>
    <xf numFmtId="0" fontId="41" fillId="0" borderId="0" xfId="0" applyFont="1" applyAlignment="1">
      <alignment horizontal="left"/>
    </xf>
    <xf numFmtId="0" fontId="40" fillId="0" borderId="0" xfId="0" applyFont="1" applyAlignment="1"/>
    <xf numFmtId="0" fontId="0" fillId="0" borderId="0" xfId="0" applyAlignment="1">
      <alignment horizontal="left"/>
    </xf>
    <xf numFmtId="0" fontId="2" fillId="0" borderId="0" xfId="0" applyFont="1"/>
    <xf numFmtId="44" fontId="16" fillId="0" borderId="5" xfId="0" applyNumberFormat="1" applyFont="1" applyFill="1" applyBorder="1"/>
    <xf numFmtId="0" fontId="4" fillId="0" borderId="0" xfId="0" applyFont="1" applyFill="1"/>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44" fontId="16" fillId="2" borderId="0" xfId="1" applyFont="1" applyFill="1" applyAlignment="1">
      <alignment horizontal="center"/>
    </xf>
    <xf numFmtId="166" fontId="15" fillId="4" borderId="0" xfId="1" applyNumberFormat="1" applyFont="1" applyFill="1" applyBorder="1" applyAlignment="1">
      <alignment horizontal="center"/>
    </xf>
    <xf numFmtId="44" fontId="16" fillId="0" borderId="0" xfId="1" applyFont="1" applyFill="1" applyAlignment="1">
      <alignment horizontal="center"/>
    </xf>
    <xf numFmtId="166" fontId="15" fillId="0" borderId="0" xfId="1" applyNumberFormat="1" applyFont="1" applyFill="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1" fillId="0" borderId="5" xfId="0" applyFont="1" applyFill="1" applyBorder="1" applyAlignment="1">
      <alignment horizontal="center" wrapText="1"/>
    </xf>
    <xf numFmtId="0" fontId="1" fillId="0" borderId="7" xfId="0" applyFont="1" applyFill="1" applyBorder="1" applyAlignment="1">
      <alignment horizont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BE409CD3-3485-4A80-9EE7-5293294D75B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60</xdr:row>
      <xdr:rowOff>0</xdr:rowOff>
    </xdr:from>
    <xdr:to>
      <xdr:col>0</xdr:col>
      <xdr:colOff>2416810</xdr:colOff>
      <xdr:row>63</xdr:row>
      <xdr:rowOff>1459</xdr:rowOff>
    </xdr:to>
    <xdr:pic>
      <xdr:nvPicPr>
        <xdr:cNvPr id="3" name="Picture 2">
          <a:extLst>
            <a:ext uri="{FF2B5EF4-FFF2-40B4-BE49-F238E27FC236}">
              <a16:creationId xmlns:a16="http://schemas.microsoft.com/office/drawing/2014/main" id="{4163ADCA-C1CD-406F-9AC4-F4D1B2C50661}"/>
            </a:ext>
          </a:extLst>
        </xdr:cNvPr>
        <xdr:cNvPicPr>
          <a:picLocks noChangeAspect="1"/>
        </xdr:cNvPicPr>
      </xdr:nvPicPr>
      <xdr:blipFill>
        <a:blip xmlns:r="http://schemas.openxmlformats.org/officeDocument/2006/relationships" r:embed="rId1"/>
        <a:stretch>
          <a:fillRect/>
        </a:stretch>
      </xdr:blipFill>
      <xdr:spPr>
        <a:xfrm>
          <a:off x="0" y="14687550"/>
          <a:ext cx="2420620" cy="598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62</xdr:row>
      <xdr:rowOff>0</xdr:rowOff>
    </xdr:from>
    <xdr:to>
      <xdr:col>0</xdr:col>
      <xdr:colOff>2416810</xdr:colOff>
      <xdr:row>64</xdr:row>
      <xdr:rowOff>196828</xdr:rowOff>
    </xdr:to>
    <xdr:pic>
      <xdr:nvPicPr>
        <xdr:cNvPr id="3" name="Picture 2">
          <a:extLst>
            <a:ext uri="{FF2B5EF4-FFF2-40B4-BE49-F238E27FC236}">
              <a16:creationId xmlns:a16="http://schemas.microsoft.com/office/drawing/2014/main" id="{F6E584F5-759F-4FA5-ABE5-25B868BA5EDC}"/>
            </a:ext>
          </a:extLst>
        </xdr:cNvPr>
        <xdr:cNvPicPr>
          <a:picLocks noChangeAspect="1"/>
        </xdr:cNvPicPr>
      </xdr:nvPicPr>
      <xdr:blipFill>
        <a:blip xmlns:r="http://schemas.openxmlformats.org/officeDocument/2006/relationships" r:embed="rId1"/>
        <a:stretch>
          <a:fillRect/>
        </a:stretch>
      </xdr:blipFill>
      <xdr:spPr>
        <a:xfrm>
          <a:off x="0" y="16668750"/>
          <a:ext cx="2416810" cy="613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xdr:row>
      <xdr:rowOff>68036</xdr:rowOff>
    </xdr:from>
    <xdr:to>
      <xdr:col>1</xdr:col>
      <xdr:colOff>399959</xdr:colOff>
      <xdr:row>38</xdr:row>
      <xdr:rowOff>152469</xdr:rowOff>
    </xdr:to>
    <xdr:pic>
      <xdr:nvPicPr>
        <xdr:cNvPr id="3" name="Picture 2">
          <a:extLst>
            <a:ext uri="{FF2B5EF4-FFF2-40B4-BE49-F238E27FC236}">
              <a16:creationId xmlns:a16="http://schemas.microsoft.com/office/drawing/2014/main" id="{CD929C39-91EB-46FF-AA9F-293FDC85055E}"/>
            </a:ext>
          </a:extLst>
        </xdr:cNvPr>
        <xdr:cNvPicPr>
          <a:picLocks noChangeAspect="1"/>
        </xdr:cNvPicPr>
      </xdr:nvPicPr>
      <xdr:blipFill>
        <a:blip xmlns:r="http://schemas.openxmlformats.org/officeDocument/2006/relationships" r:embed="rId1"/>
        <a:stretch>
          <a:fillRect/>
        </a:stretch>
      </xdr:blipFill>
      <xdr:spPr>
        <a:xfrm>
          <a:off x="0" y="6340929"/>
          <a:ext cx="2423341" cy="6423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50</xdr:row>
      <xdr:rowOff>32513</xdr:rowOff>
    </xdr:from>
    <xdr:to>
      <xdr:col>1</xdr:col>
      <xdr:colOff>632369</xdr:colOff>
      <xdr:row>53</xdr:row>
      <xdr:rowOff>153590</xdr:rowOff>
    </xdr:to>
    <xdr:pic>
      <xdr:nvPicPr>
        <xdr:cNvPr id="3" name="Picture 2">
          <a:extLst>
            <a:ext uri="{FF2B5EF4-FFF2-40B4-BE49-F238E27FC236}">
              <a16:creationId xmlns:a16="http://schemas.microsoft.com/office/drawing/2014/main" id="{F45F3D71-7897-4522-AC00-53205F5C2414}"/>
            </a:ext>
          </a:extLst>
        </xdr:cNvPr>
        <xdr:cNvPicPr>
          <a:picLocks noChangeAspect="1"/>
        </xdr:cNvPicPr>
      </xdr:nvPicPr>
      <xdr:blipFill>
        <a:blip xmlns:r="http://schemas.openxmlformats.org/officeDocument/2006/relationships" r:embed="rId1"/>
        <a:stretch>
          <a:fillRect/>
        </a:stretch>
      </xdr:blipFill>
      <xdr:spPr>
        <a:xfrm>
          <a:off x="0" y="10117807"/>
          <a:ext cx="2380487" cy="6701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21</xdr:row>
      <xdr:rowOff>161381</xdr:rowOff>
    </xdr:from>
    <xdr:to>
      <xdr:col>0</xdr:col>
      <xdr:colOff>2383064</xdr:colOff>
      <xdr:row>25</xdr:row>
      <xdr:rowOff>148660</xdr:rowOff>
    </xdr:to>
    <xdr:pic>
      <xdr:nvPicPr>
        <xdr:cNvPr id="3" name="Picture 2">
          <a:extLst>
            <a:ext uri="{FF2B5EF4-FFF2-40B4-BE49-F238E27FC236}">
              <a16:creationId xmlns:a16="http://schemas.microsoft.com/office/drawing/2014/main" id="{AF754F5D-68FA-42CB-BE67-866D9100BE2E}"/>
            </a:ext>
          </a:extLst>
        </xdr:cNvPr>
        <xdr:cNvPicPr>
          <a:picLocks noChangeAspect="1"/>
        </xdr:cNvPicPr>
      </xdr:nvPicPr>
      <xdr:blipFill>
        <a:blip xmlns:r="http://schemas.openxmlformats.org/officeDocument/2006/relationships" r:embed="rId1"/>
        <a:stretch>
          <a:fillRect/>
        </a:stretch>
      </xdr:blipFill>
      <xdr:spPr>
        <a:xfrm>
          <a:off x="0" y="3952331"/>
          <a:ext cx="2379254" cy="7111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177800</xdr:colOff>
      <xdr:row>27</xdr:row>
      <xdr:rowOff>114300</xdr:rowOff>
    </xdr:from>
    <xdr:to>
      <xdr:col>3</xdr:col>
      <xdr:colOff>914400</xdr:colOff>
      <xdr:row>27</xdr:row>
      <xdr:rowOff>114300</xdr:rowOff>
    </xdr:to>
    <xdr:cxnSp macro="">
      <xdr:nvCxnSpPr>
        <xdr:cNvPr id="6" name="Straight Arrow Connector 5">
          <a:extLst>
            <a:ext uri="{FF2B5EF4-FFF2-40B4-BE49-F238E27FC236}">
              <a16:creationId xmlns:a16="http://schemas.microsoft.com/office/drawing/2014/main" id="{870949E5-B2A7-4C79-801B-44726A4A0425}"/>
            </a:ext>
          </a:extLst>
        </xdr:cNvPr>
        <xdr:cNvCxnSpPr/>
      </xdr:nvCxnSpPr>
      <xdr:spPr>
        <a:xfrm>
          <a:off x="4597400" y="8242300"/>
          <a:ext cx="28702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49</xdr:row>
      <xdr:rowOff>161381</xdr:rowOff>
    </xdr:from>
    <xdr:to>
      <xdr:col>0</xdr:col>
      <xdr:colOff>2379254</xdr:colOff>
      <xdr:row>53</xdr:row>
      <xdr:rowOff>148660</xdr:rowOff>
    </xdr:to>
    <xdr:pic>
      <xdr:nvPicPr>
        <xdr:cNvPr id="4" name="Picture 3">
          <a:extLst>
            <a:ext uri="{FF2B5EF4-FFF2-40B4-BE49-F238E27FC236}">
              <a16:creationId xmlns:a16="http://schemas.microsoft.com/office/drawing/2014/main" id="{012522C7-D19A-41C7-9358-9F31128D3267}"/>
            </a:ext>
          </a:extLst>
        </xdr:cNvPr>
        <xdr:cNvPicPr>
          <a:picLocks noChangeAspect="1"/>
        </xdr:cNvPicPr>
      </xdr:nvPicPr>
      <xdr:blipFill>
        <a:blip xmlns:r="http://schemas.openxmlformats.org/officeDocument/2006/relationships" r:embed="rId1"/>
        <a:stretch>
          <a:fillRect/>
        </a:stretch>
      </xdr:blipFill>
      <xdr:spPr>
        <a:xfrm>
          <a:off x="0" y="3954236"/>
          <a:ext cx="2383064" cy="7092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23</xdr:row>
      <xdr:rowOff>161381</xdr:rowOff>
    </xdr:from>
    <xdr:to>
      <xdr:col>0</xdr:col>
      <xdr:colOff>2383064</xdr:colOff>
      <xdr:row>28</xdr:row>
      <xdr:rowOff>17214</xdr:rowOff>
    </xdr:to>
    <xdr:pic>
      <xdr:nvPicPr>
        <xdr:cNvPr id="3" name="Picture 2">
          <a:extLst>
            <a:ext uri="{FF2B5EF4-FFF2-40B4-BE49-F238E27FC236}">
              <a16:creationId xmlns:a16="http://schemas.microsoft.com/office/drawing/2014/main" id="{0F988ADA-ABC3-4ABD-80C4-E9A585023FE7}"/>
            </a:ext>
          </a:extLst>
        </xdr:cNvPr>
        <xdr:cNvPicPr>
          <a:picLocks noChangeAspect="1"/>
        </xdr:cNvPicPr>
      </xdr:nvPicPr>
      <xdr:blipFill>
        <a:blip xmlns:r="http://schemas.openxmlformats.org/officeDocument/2006/relationships" r:embed="rId1"/>
        <a:stretch>
          <a:fillRect/>
        </a:stretch>
      </xdr:blipFill>
      <xdr:spPr>
        <a:xfrm>
          <a:off x="0" y="12126686"/>
          <a:ext cx="2383064" cy="7473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24</xdr:row>
      <xdr:rowOff>95659</xdr:rowOff>
    </xdr:from>
    <xdr:to>
      <xdr:col>0</xdr:col>
      <xdr:colOff>2476500</xdr:colOff>
      <xdr:row>28</xdr:row>
      <xdr:rowOff>170092</xdr:rowOff>
    </xdr:to>
    <xdr:pic>
      <xdr:nvPicPr>
        <xdr:cNvPr id="3" name="Picture 2">
          <a:extLst>
            <a:ext uri="{FF2B5EF4-FFF2-40B4-BE49-F238E27FC236}">
              <a16:creationId xmlns:a16="http://schemas.microsoft.com/office/drawing/2014/main" id="{90AE35B5-F63B-4C10-981B-79C835874E7E}"/>
            </a:ext>
          </a:extLst>
        </xdr:cNvPr>
        <xdr:cNvPicPr>
          <a:picLocks noChangeAspect="1"/>
        </xdr:cNvPicPr>
      </xdr:nvPicPr>
      <xdr:blipFill>
        <a:blip xmlns:r="http://schemas.openxmlformats.org/officeDocument/2006/relationships" r:embed="rId1"/>
        <a:stretch>
          <a:fillRect/>
        </a:stretch>
      </xdr:blipFill>
      <xdr:spPr>
        <a:xfrm>
          <a:off x="0" y="6596472"/>
          <a:ext cx="2476500" cy="8245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bmcp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bmcpa.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bmcpa.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cbmcpa.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cbmcpa.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cbmcpa.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cbmcpa.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cbmcp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59B3-703D-4340-8369-5A0AEAAD9E1C}">
  <sheetPr>
    <pageSetUpPr fitToPage="1"/>
  </sheetPr>
  <dimension ref="A1:T85"/>
  <sheetViews>
    <sheetView showGridLines="0" zoomScale="90" zoomScaleNormal="90" workbookViewId="0">
      <selection sqref="A1:A3"/>
    </sheetView>
  </sheetViews>
  <sheetFormatPr defaultRowHeight="14.4" x14ac:dyDescent="0.3"/>
  <cols>
    <col min="1" max="1" width="36.5546875" customWidth="1"/>
    <col min="2" max="2" width="16.33203125" style="12" customWidth="1"/>
    <col min="3" max="3" width="15.33203125" style="12" customWidth="1"/>
    <col min="4" max="4" width="16.88671875" style="12" customWidth="1"/>
    <col min="5" max="7" width="15.33203125" style="12" customWidth="1"/>
    <col min="8" max="8" width="17.44140625" style="12" customWidth="1"/>
    <col min="9" max="9" width="15.33203125" style="12" customWidth="1"/>
    <col min="10" max="10" width="4.44140625" style="12" customWidth="1"/>
    <col min="11" max="11" width="14.5546875" style="12" bestFit="1" customWidth="1"/>
  </cols>
  <sheetData>
    <row r="1" spans="1:20" ht="24.6" x14ac:dyDescent="0.4">
      <c r="A1" s="136" t="str">
        <f>'PPP Funds Use Tracking (24)'!A2</f>
        <v xml:space="preserve">Applicant Name:    </v>
      </c>
      <c r="D1" s="131"/>
      <c r="E1"/>
      <c r="F1" s="11"/>
    </row>
    <row r="2" spans="1:20" ht="24.6" x14ac:dyDescent="0.4">
      <c r="A2" s="136" t="str">
        <f>'PPP Funds Use Tracking (24)'!A3</f>
        <v xml:space="preserve">Covered Period:     </v>
      </c>
      <c r="D2" s="131"/>
      <c r="E2"/>
      <c r="F2" s="11"/>
      <c r="L2" s="131"/>
    </row>
    <row r="3" spans="1:20" ht="24.6" x14ac:dyDescent="0.4">
      <c r="A3" s="136" t="str">
        <f>'PPP Funds Use Tracking (24)'!A4</f>
        <v xml:space="preserve">EIN:                         </v>
      </c>
      <c r="B3" s="13"/>
      <c r="C3" s="11"/>
      <c r="D3" s="11"/>
      <c r="E3" s="11"/>
      <c r="F3" s="11"/>
    </row>
    <row r="4" spans="1:20" ht="25.2" thickBot="1" x14ac:dyDescent="0.45">
      <c r="A4" s="131"/>
      <c r="B4" s="13"/>
      <c r="C4" s="11"/>
      <c r="D4" s="11"/>
      <c r="E4" s="11"/>
      <c r="F4" s="11"/>
      <c r="I4" s="47" t="s">
        <v>51</v>
      </c>
    </row>
    <row r="5" spans="1:20" ht="18" thickBot="1" x14ac:dyDescent="0.35">
      <c r="A5" s="144" t="s">
        <v>4</v>
      </c>
      <c r="B5" s="145"/>
      <c r="C5" s="145"/>
      <c r="D5" s="145"/>
      <c r="E5" s="145"/>
      <c r="F5" s="145"/>
      <c r="G5" s="145"/>
      <c r="H5" s="145"/>
      <c r="I5" s="145"/>
      <c r="J5" s="145"/>
      <c r="K5" s="145"/>
      <c r="L5" s="146"/>
    </row>
    <row r="6" spans="1:20" x14ac:dyDescent="0.3">
      <c r="H6" s="88" t="s">
        <v>51</v>
      </c>
    </row>
    <row r="7" spans="1:20" ht="15.6" x14ac:dyDescent="0.3">
      <c r="A7" s="39" t="s">
        <v>46</v>
      </c>
      <c r="B7" s="147"/>
      <c r="C7" s="147"/>
      <c r="D7" s="10"/>
      <c r="E7" s="39" t="s">
        <v>48</v>
      </c>
      <c r="F7" s="48">
        <f>B8</f>
        <v>0</v>
      </c>
      <c r="G7" s="40" t="s">
        <v>49</v>
      </c>
      <c r="H7" s="48">
        <f>+F7+55</f>
        <v>55</v>
      </c>
      <c r="I7" s="45" t="s">
        <v>52</v>
      </c>
      <c r="J7" s="10"/>
      <c r="K7" s="10"/>
      <c r="L7" s="2"/>
    </row>
    <row r="8" spans="1:20" ht="15.6" x14ac:dyDescent="0.3">
      <c r="A8" s="39" t="s">
        <v>47</v>
      </c>
      <c r="B8" s="148"/>
      <c r="C8" s="148"/>
      <c r="D8" s="10"/>
      <c r="E8" s="42" t="s">
        <v>50</v>
      </c>
      <c r="F8" s="43"/>
      <c r="G8" s="41" t="s">
        <v>49</v>
      </c>
      <c r="H8" s="49">
        <f>+F8+55</f>
        <v>55</v>
      </c>
      <c r="I8" s="45" t="s">
        <v>53</v>
      </c>
      <c r="J8" s="10"/>
      <c r="K8" s="10"/>
      <c r="L8" s="2"/>
    </row>
    <row r="9" spans="1:20" ht="15.6" x14ac:dyDescent="0.3">
      <c r="A9" s="2"/>
      <c r="B9" s="10"/>
      <c r="C9" s="10"/>
      <c r="D9" s="10"/>
      <c r="E9" s="10"/>
      <c r="F9" s="10"/>
      <c r="G9" s="10"/>
      <c r="H9" s="10"/>
      <c r="I9" s="10"/>
      <c r="J9" s="10"/>
      <c r="K9" s="10"/>
      <c r="L9" s="2"/>
    </row>
    <row r="10" spans="1:20" ht="16.8" x14ac:dyDescent="0.4">
      <c r="A10" s="2"/>
      <c r="B10" s="14" t="s">
        <v>5</v>
      </c>
      <c r="C10" s="15" t="s">
        <v>6</v>
      </c>
      <c r="D10" s="16" t="s">
        <v>7</v>
      </c>
      <c r="E10" s="15" t="s">
        <v>8</v>
      </c>
      <c r="F10" s="16" t="s">
        <v>9</v>
      </c>
      <c r="G10" s="15" t="s">
        <v>10</v>
      </c>
      <c r="H10" s="16" t="s">
        <v>11</v>
      </c>
      <c r="I10" s="15" t="s">
        <v>12</v>
      </c>
      <c r="J10" s="17"/>
      <c r="L10" s="2"/>
    </row>
    <row r="11" spans="1:20" ht="16.8" x14ac:dyDescent="0.4">
      <c r="A11" s="42" t="s">
        <v>48</v>
      </c>
      <c r="B11" s="53">
        <f>+F7+6</f>
        <v>6</v>
      </c>
      <c r="C11" s="54">
        <f t="shared" ref="C11:I12" si="0">+B11+7</f>
        <v>13</v>
      </c>
      <c r="D11" s="54">
        <f t="shared" si="0"/>
        <v>20</v>
      </c>
      <c r="E11" s="54">
        <f t="shared" si="0"/>
        <v>27</v>
      </c>
      <c r="F11" s="54">
        <f t="shared" si="0"/>
        <v>34</v>
      </c>
      <c r="G11" s="54">
        <f t="shared" si="0"/>
        <v>41</v>
      </c>
      <c r="H11" s="54">
        <f t="shared" si="0"/>
        <v>48</v>
      </c>
      <c r="I11" s="54">
        <f t="shared" si="0"/>
        <v>55</v>
      </c>
      <c r="J11" s="46"/>
      <c r="K11" s="26"/>
      <c r="L11" s="2"/>
      <c r="T11" s="140"/>
    </row>
    <row r="12" spans="1:20" ht="15.6" x14ac:dyDescent="0.3">
      <c r="A12" s="42" t="s">
        <v>50</v>
      </c>
      <c r="B12" s="53">
        <f>+F8+6</f>
        <v>6</v>
      </c>
      <c r="C12" s="54">
        <f t="shared" si="0"/>
        <v>13</v>
      </c>
      <c r="D12" s="54">
        <f t="shared" si="0"/>
        <v>20</v>
      </c>
      <c r="E12" s="54">
        <f t="shared" si="0"/>
        <v>27</v>
      </c>
      <c r="F12" s="54">
        <f t="shared" si="0"/>
        <v>34</v>
      </c>
      <c r="G12" s="54">
        <f t="shared" si="0"/>
        <v>41</v>
      </c>
      <c r="H12" s="54">
        <f t="shared" si="0"/>
        <v>48</v>
      </c>
      <c r="I12" s="54">
        <f t="shared" si="0"/>
        <v>55</v>
      </c>
      <c r="J12" s="60" t="s">
        <v>62</v>
      </c>
      <c r="L12" s="2"/>
    </row>
    <row r="13" spans="1:20" ht="16.8" x14ac:dyDescent="0.4">
      <c r="A13" s="7" t="s">
        <v>14</v>
      </c>
      <c r="B13" s="17"/>
      <c r="C13" s="17"/>
      <c r="D13" s="17"/>
      <c r="E13" s="17"/>
      <c r="F13" s="17"/>
      <c r="G13" s="17"/>
      <c r="H13" s="17"/>
      <c r="I13" s="17"/>
      <c r="J13" s="17"/>
      <c r="K13" s="16" t="s">
        <v>13</v>
      </c>
      <c r="L13" s="2"/>
    </row>
    <row r="14" spans="1:20" ht="9.6" customHeight="1" x14ac:dyDescent="0.3">
      <c r="A14" s="3"/>
      <c r="B14" s="10"/>
      <c r="C14" s="10"/>
      <c r="D14" s="10"/>
      <c r="E14" s="10"/>
      <c r="F14" s="10"/>
      <c r="G14" s="10"/>
      <c r="H14" s="10"/>
      <c r="I14" s="10"/>
      <c r="J14" s="10"/>
      <c r="K14" s="10"/>
      <c r="L14" s="2"/>
    </row>
    <row r="15" spans="1:20" ht="15.6" x14ac:dyDescent="0.3">
      <c r="A15" s="6" t="s">
        <v>15</v>
      </c>
      <c r="B15" s="20">
        <v>0</v>
      </c>
      <c r="C15" s="19">
        <v>0</v>
      </c>
      <c r="D15" s="20">
        <v>0</v>
      </c>
      <c r="E15" s="19">
        <v>0</v>
      </c>
      <c r="F15" s="20">
        <v>0</v>
      </c>
      <c r="G15" s="19">
        <v>0</v>
      </c>
      <c r="H15" s="20">
        <v>0</v>
      </c>
      <c r="I15" s="19">
        <v>0</v>
      </c>
      <c r="J15" s="10"/>
      <c r="K15" s="51">
        <f>SUM(B15:I15)</f>
        <v>0</v>
      </c>
      <c r="L15" s="2"/>
    </row>
    <row r="16" spans="1:20" ht="27" x14ac:dyDescent="0.3">
      <c r="A16" s="5" t="s">
        <v>16</v>
      </c>
      <c r="B16" s="18">
        <v>0</v>
      </c>
      <c r="C16" s="19">
        <v>0</v>
      </c>
      <c r="D16" s="20">
        <v>0</v>
      </c>
      <c r="E16" s="19">
        <v>0</v>
      </c>
      <c r="F16" s="20">
        <v>0</v>
      </c>
      <c r="G16" s="19">
        <v>0</v>
      </c>
      <c r="H16" s="20">
        <v>0</v>
      </c>
      <c r="I16" s="19">
        <v>0</v>
      </c>
      <c r="J16" s="10"/>
      <c r="K16" s="51">
        <f t="shared" ref="K16:K21" si="1">SUM(B16:I16)</f>
        <v>0</v>
      </c>
      <c r="L16" s="2"/>
    </row>
    <row r="17" spans="1:12" ht="27" x14ac:dyDescent="0.3">
      <c r="A17" s="5" t="s">
        <v>199</v>
      </c>
      <c r="B17" s="18">
        <v>0</v>
      </c>
      <c r="C17" s="19">
        <v>0</v>
      </c>
      <c r="D17" s="20">
        <v>0</v>
      </c>
      <c r="E17" s="19">
        <v>0</v>
      </c>
      <c r="F17" s="20">
        <v>0</v>
      </c>
      <c r="G17" s="19">
        <v>0</v>
      </c>
      <c r="H17" s="20">
        <v>0</v>
      </c>
      <c r="I17" s="19">
        <v>0</v>
      </c>
      <c r="J17" s="10"/>
      <c r="K17" s="51">
        <f t="shared" si="1"/>
        <v>0</v>
      </c>
      <c r="L17" s="2"/>
    </row>
    <row r="18" spans="1:12" ht="15.6" x14ac:dyDescent="0.3">
      <c r="A18" s="5" t="s">
        <v>17</v>
      </c>
      <c r="B18" s="18">
        <v>0</v>
      </c>
      <c r="C18" s="19">
        <v>0</v>
      </c>
      <c r="D18" s="20">
        <v>0</v>
      </c>
      <c r="E18" s="19">
        <v>0</v>
      </c>
      <c r="F18" s="20">
        <v>0</v>
      </c>
      <c r="G18" s="19">
        <v>0</v>
      </c>
      <c r="H18" s="20">
        <v>0</v>
      </c>
      <c r="I18" s="19">
        <v>0</v>
      </c>
      <c r="J18" s="10"/>
      <c r="K18" s="51">
        <f t="shared" si="1"/>
        <v>0</v>
      </c>
      <c r="L18" s="2"/>
    </row>
    <row r="19" spans="1:12" ht="27" x14ac:dyDescent="0.3">
      <c r="A19" s="5" t="s">
        <v>63</v>
      </c>
      <c r="B19" s="18">
        <v>0</v>
      </c>
      <c r="C19" s="19">
        <v>0</v>
      </c>
      <c r="D19" s="20">
        <v>0</v>
      </c>
      <c r="E19" s="19">
        <v>0</v>
      </c>
      <c r="F19" s="20">
        <v>0</v>
      </c>
      <c r="G19" s="19">
        <v>0</v>
      </c>
      <c r="H19" s="20">
        <v>0</v>
      </c>
      <c r="I19" s="19">
        <v>0</v>
      </c>
      <c r="J19" s="10"/>
      <c r="K19" s="51">
        <f t="shared" si="1"/>
        <v>0</v>
      </c>
      <c r="L19" s="2"/>
    </row>
    <row r="20" spans="1:12" ht="40.200000000000003" x14ac:dyDescent="0.3">
      <c r="A20" s="5" t="s">
        <v>30</v>
      </c>
      <c r="B20" s="18">
        <v>0</v>
      </c>
      <c r="C20" s="19">
        <v>0</v>
      </c>
      <c r="D20" s="20">
        <v>0</v>
      </c>
      <c r="E20" s="19">
        <v>0</v>
      </c>
      <c r="F20" s="20">
        <v>0</v>
      </c>
      <c r="G20" s="19">
        <v>0</v>
      </c>
      <c r="H20" s="20">
        <v>0</v>
      </c>
      <c r="I20" s="19">
        <v>0</v>
      </c>
      <c r="J20" s="10"/>
      <c r="K20" s="51">
        <f t="shared" si="1"/>
        <v>0</v>
      </c>
      <c r="L20" s="2"/>
    </row>
    <row r="21" spans="1:12" ht="40.200000000000003" x14ac:dyDescent="0.3">
      <c r="A21" s="5" t="s">
        <v>61</v>
      </c>
      <c r="B21" s="18">
        <v>0</v>
      </c>
      <c r="C21" s="19">
        <v>0</v>
      </c>
      <c r="D21" s="20">
        <v>0</v>
      </c>
      <c r="E21" s="19">
        <v>0</v>
      </c>
      <c r="F21" s="20">
        <v>0</v>
      </c>
      <c r="G21" s="19">
        <v>0</v>
      </c>
      <c r="H21" s="20">
        <v>0</v>
      </c>
      <c r="I21" s="19">
        <v>0</v>
      </c>
      <c r="J21" s="10"/>
      <c r="K21" s="51">
        <f t="shared" si="1"/>
        <v>0</v>
      </c>
      <c r="L21" s="2"/>
    </row>
    <row r="22" spans="1:12" ht="15.6" x14ac:dyDescent="0.3">
      <c r="A22" s="2"/>
      <c r="B22" s="10"/>
      <c r="C22" s="10"/>
      <c r="D22" s="10"/>
      <c r="E22" s="10"/>
      <c r="F22" s="10"/>
      <c r="G22" s="10"/>
      <c r="H22" s="10"/>
      <c r="I22" s="10"/>
      <c r="J22" s="10"/>
      <c r="K22" s="10"/>
      <c r="L22" s="2"/>
    </row>
    <row r="23" spans="1:12" ht="15.6" x14ac:dyDescent="0.3">
      <c r="A23" s="8" t="s">
        <v>18</v>
      </c>
      <c r="B23" s="50">
        <f>SUM(B15:B21)</f>
        <v>0</v>
      </c>
      <c r="C23" s="50">
        <f t="shared" ref="C23:K23" si="2">SUM(C15:C21)</f>
        <v>0</v>
      </c>
      <c r="D23" s="51">
        <f t="shared" si="2"/>
        <v>0</v>
      </c>
      <c r="E23" s="51">
        <f t="shared" si="2"/>
        <v>0</v>
      </c>
      <c r="F23" s="51">
        <f t="shared" si="2"/>
        <v>0</v>
      </c>
      <c r="G23" s="51">
        <f t="shared" si="2"/>
        <v>0</v>
      </c>
      <c r="H23" s="51">
        <f t="shared" si="2"/>
        <v>0</v>
      </c>
      <c r="I23" s="51">
        <f t="shared" si="2"/>
        <v>0</v>
      </c>
      <c r="J23" s="21"/>
      <c r="K23" s="51">
        <f t="shared" si="2"/>
        <v>0</v>
      </c>
      <c r="L23" s="2"/>
    </row>
    <row r="24" spans="1:12" ht="9.6" customHeight="1" x14ac:dyDescent="0.3">
      <c r="A24" s="2"/>
      <c r="B24" s="10"/>
      <c r="C24" s="10"/>
      <c r="D24" s="10"/>
      <c r="E24" s="10"/>
      <c r="F24" s="10"/>
      <c r="G24" s="10"/>
      <c r="H24" s="10"/>
      <c r="I24" s="10"/>
      <c r="J24" s="10"/>
      <c r="K24" s="10"/>
      <c r="L24" s="2"/>
    </row>
    <row r="25" spans="1:12" ht="15.6" x14ac:dyDescent="0.3">
      <c r="A25" s="7" t="s">
        <v>19</v>
      </c>
      <c r="B25" s="10"/>
      <c r="C25" s="10"/>
      <c r="D25" s="10"/>
      <c r="E25" s="10"/>
      <c r="F25" s="10"/>
      <c r="G25" s="10"/>
      <c r="H25" s="10"/>
      <c r="I25" s="10"/>
      <c r="J25" s="10"/>
      <c r="K25" s="10"/>
      <c r="L25" s="2"/>
    </row>
    <row r="26" spans="1:12" ht="40.200000000000003" x14ac:dyDescent="0.3">
      <c r="A26" s="5" t="s">
        <v>20</v>
      </c>
      <c r="B26" s="20">
        <v>0</v>
      </c>
      <c r="C26" s="19">
        <v>0</v>
      </c>
      <c r="D26" s="20">
        <v>0</v>
      </c>
      <c r="E26" s="19">
        <v>0</v>
      </c>
      <c r="F26" s="20">
        <v>0</v>
      </c>
      <c r="G26" s="19">
        <v>0</v>
      </c>
      <c r="H26" s="20">
        <v>0</v>
      </c>
      <c r="I26" s="19">
        <v>0</v>
      </c>
      <c r="J26" s="10"/>
      <c r="K26" s="51">
        <f>SUM(B26:I26)</f>
        <v>0</v>
      </c>
      <c r="L26" s="2"/>
    </row>
    <row r="27" spans="1:12" ht="46.2" customHeight="1" x14ac:dyDescent="0.3">
      <c r="A27" s="5" t="s">
        <v>59</v>
      </c>
      <c r="B27" s="20">
        <v>0</v>
      </c>
      <c r="C27" s="19">
        <v>0</v>
      </c>
      <c r="D27" s="20">
        <v>0</v>
      </c>
      <c r="E27" s="19">
        <v>0</v>
      </c>
      <c r="F27" s="20">
        <v>0</v>
      </c>
      <c r="G27" s="19">
        <v>0</v>
      </c>
      <c r="H27" s="20">
        <v>0</v>
      </c>
      <c r="I27" s="19">
        <v>0</v>
      </c>
      <c r="J27" s="10"/>
      <c r="K27" s="51">
        <f>SUM(B27:I27)</f>
        <v>0</v>
      </c>
      <c r="L27" s="2"/>
    </row>
    <row r="28" spans="1:12" ht="40.200000000000003" x14ac:dyDescent="0.3">
      <c r="A28" s="5" t="s">
        <v>21</v>
      </c>
      <c r="B28" s="20">
        <v>0</v>
      </c>
      <c r="C28" s="19">
        <v>0</v>
      </c>
      <c r="D28" s="20">
        <v>0</v>
      </c>
      <c r="E28" s="19">
        <v>0</v>
      </c>
      <c r="F28" s="20">
        <v>0</v>
      </c>
      <c r="G28" s="19">
        <v>0</v>
      </c>
      <c r="H28" s="20">
        <v>0</v>
      </c>
      <c r="I28" s="19">
        <v>0</v>
      </c>
      <c r="J28" s="10"/>
      <c r="K28" s="51">
        <f t="shared" ref="K28:K30" si="3">SUM(B28:I28)</f>
        <v>0</v>
      </c>
      <c r="L28" s="2"/>
    </row>
    <row r="29" spans="1:12" ht="53.4" x14ac:dyDescent="0.3">
      <c r="A29" s="5" t="s">
        <v>29</v>
      </c>
      <c r="B29" s="20">
        <v>0</v>
      </c>
      <c r="C29" s="19">
        <v>0</v>
      </c>
      <c r="D29" s="20">
        <v>0</v>
      </c>
      <c r="E29" s="19">
        <v>0</v>
      </c>
      <c r="F29" s="20">
        <v>0</v>
      </c>
      <c r="G29" s="19">
        <v>0</v>
      </c>
      <c r="H29" s="20">
        <v>0</v>
      </c>
      <c r="I29" s="19">
        <v>0</v>
      </c>
      <c r="J29" s="10"/>
      <c r="K29" s="51">
        <f t="shared" si="3"/>
        <v>0</v>
      </c>
      <c r="L29" s="2"/>
    </row>
    <row r="30" spans="1:12" ht="27" x14ac:dyDescent="0.3">
      <c r="A30" s="5" t="s">
        <v>28</v>
      </c>
      <c r="B30" s="20">
        <v>0</v>
      </c>
      <c r="C30" s="19">
        <v>0</v>
      </c>
      <c r="D30" s="20">
        <v>0</v>
      </c>
      <c r="E30" s="19">
        <v>0</v>
      </c>
      <c r="F30" s="20">
        <v>0</v>
      </c>
      <c r="G30" s="19">
        <v>0</v>
      </c>
      <c r="H30" s="20">
        <v>0</v>
      </c>
      <c r="I30" s="19">
        <v>0</v>
      </c>
      <c r="J30" s="10"/>
      <c r="K30" s="51">
        <f t="shared" si="3"/>
        <v>0</v>
      </c>
      <c r="L30" s="2"/>
    </row>
    <row r="31" spans="1:12" ht="15.6" x14ac:dyDescent="0.3">
      <c r="A31" s="2"/>
      <c r="B31" s="10"/>
      <c r="C31" s="10"/>
      <c r="D31" s="10"/>
      <c r="E31" s="10"/>
      <c r="F31" s="10"/>
      <c r="G31" s="10"/>
      <c r="H31" s="10"/>
      <c r="I31" s="10"/>
      <c r="J31" s="10"/>
      <c r="K31" s="10"/>
      <c r="L31" s="2"/>
    </row>
    <row r="32" spans="1:12" ht="15.6" x14ac:dyDescent="0.3">
      <c r="A32" s="9" t="s">
        <v>18</v>
      </c>
      <c r="B32" s="50">
        <f>SUM(B26:B30)</f>
        <v>0</v>
      </c>
      <c r="C32" s="50">
        <f t="shared" ref="C32:K32" si="4">SUM(C26:C30)</f>
        <v>0</v>
      </c>
      <c r="D32" s="51">
        <f t="shared" si="4"/>
        <v>0</v>
      </c>
      <c r="E32" s="51">
        <f t="shared" si="4"/>
        <v>0</v>
      </c>
      <c r="F32" s="51">
        <f t="shared" si="4"/>
        <v>0</v>
      </c>
      <c r="G32" s="51">
        <f t="shared" si="4"/>
        <v>0</v>
      </c>
      <c r="H32" s="51">
        <f t="shared" si="4"/>
        <v>0</v>
      </c>
      <c r="I32" s="51">
        <f t="shared" si="4"/>
        <v>0</v>
      </c>
      <c r="J32" s="21"/>
      <c r="K32" s="51">
        <f t="shared" si="4"/>
        <v>0</v>
      </c>
      <c r="L32" s="2"/>
    </row>
    <row r="33" spans="1:12" ht="15.6" x14ac:dyDescent="0.3">
      <c r="A33" s="2"/>
      <c r="B33" s="10"/>
      <c r="C33" s="10"/>
      <c r="D33" s="10"/>
      <c r="E33" s="10"/>
      <c r="F33" s="10"/>
      <c r="G33" s="10"/>
      <c r="H33" s="10"/>
      <c r="I33" s="10"/>
      <c r="J33" s="10"/>
      <c r="K33" s="22"/>
      <c r="L33" s="2"/>
    </row>
    <row r="34" spans="1:12" ht="15.6" x14ac:dyDescent="0.3">
      <c r="A34" s="9" t="s">
        <v>22</v>
      </c>
      <c r="B34" s="50">
        <f>SUM(B23-B32)</f>
        <v>0</v>
      </c>
      <c r="C34" s="50">
        <f t="shared" ref="C34:K34" si="5">SUM(C23-C32)</f>
        <v>0</v>
      </c>
      <c r="D34" s="51">
        <f t="shared" si="5"/>
        <v>0</v>
      </c>
      <c r="E34" s="51">
        <f t="shared" si="5"/>
        <v>0</v>
      </c>
      <c r="F34" s="51">
        <f t="shared" si="5"/>
        <v>0</v>
      </c>
      <c r="G34" s="51">
        <f t="shared" si="5"/>
        <v>0</v>
      </c>
      <c r="H34" s="51">
        <f t="shared" si="5"/>
        <v>0</v>
      </c>
      <c r="I34" s="51">
        <f t="shared" si="5"/>
        <v>0</v>
      </c>
      <c r="J34" s="21"/>
      <c r="K34" s="51">
        <f t="shared" si="5"/>
        <v>0</v>
      </c>
      <c r="L34" s="2"/>
    </row>
    <row r="35" spans="1:12" ht="15.6" x14ac:dyDescent="0.3">
      <c r="A35" s="2"/>
      <c r="B35" s="10"/>
      <c r="C35" s="10"/>
      <c r="D35" s="10"/>
      <c r="E35" s="10"/>
      <c r="F35" s="10"/>
      <c r="G35" s="10"/>
      <c r="H35" s="10"/>
      <c r="I35" s="10"/>
      <c r="J35" s="10"/>
      <c r="K35" s="22"/>
      <c r="L35" s="2"/>
    </row>
    <row r="36" spans="1:12" ht="15.6" x14ac:dyDescent="0.3">
      <c r="A36" s="9" t="s">
        <v>23</v>
      </c>
      <c r="B36" s="50">
        <f>SUM($B$7-B34)</f>
        <v>0</v>
      </c>
      <c r="C36" s="50">
        <f>B36-C34</f>
        <v>0</v>
      </c>
      <c r="D36" s="51">
        <f t="shared" ref="D36:I36" si="6">C36-D34</f>
        <v>0</v>
      </c>
      <c r="E36" s="51">
        <f t="shared" si="6"/>
        <v>0</v>
      </c>
      <c r="F36" s="51">
        <f t="shared" si="6"/>
        <v>0</v>
      </c>
      <c r="G36" s="51">
        <f t="shared" si="6"/>
        <v>0</v>
      </c>
      <c r="H36" s="51">
        <f t="shared" si="6"/>
        <v>0</v>
      </c>
      <c r="I36" s="51">
        <f t="shared" si="6"/>
        <v>0</v>
      </c>
      <c r="J36" s="21"/>
      <c r="K36" s="51">
        <f>I36</f>
        <v>0</v>
      </c>
      <c r="L36" s="2"/>
    </row>
    <row r="37" spans="1:12" ht="15.6" x14ac:dyDescent="0.3">
      <c r="A37" s="2"/>
      <c r="B37" s="10"/>
      <c r="C37" s="10"/>
      <c r="D37" s="10"/>
      <c r="E37" s="10"/>
      <c r="F37" s="10"/>
      <c r="G37" s="10"/>
      <c r="H37" s="10"/>
      <c r="I37" s="10"/>
      <c r="J37" s="10"/>
      <c r="K37" s="22"/>
      <c r="L37" s="2"/>
    </row>
    <row r="38" spans="1:12" ht="10.199999999999999" customHeight="1" x14ac:dyDescent="0.3">
      <c r="A38" s="2"/>
      <c r="B38" s="23"/>
      <c r="C38" s="24"/>
      <c r="D38" s="20"/>
      <c r="E38" s="19"/>
      <c r="F38" s="20"/>
      <c r="G38" s="24"/>
      <c r="H38" s="20"/>
      <c r="I38" s="19"/>
      <c r="J38" s="10"/>
      <c r="K38" s="25"/>
      <c r="L38" s="2"/>
    </row>
    <row r="39" spans="1:12" ht="16.8" x14ac:dyDescent="0.4">
      <c r="A39" s="7" t="s">
        <v>44</v>
      </c>
      <c r="B39" s="10"/>
      <c r="C39" s="10"/>
      <c r="D39" s="10"/>
      <c r="E39" s="10"/>
      <c r="F39" s="10"/>
      <c r="G39" s="10"/>
      <c r="H39" s="10"/>
      <c r="I39" s="10"/>
      <c r="J39" s="10"/>
      <c r="K39" s="26"/>
      <c r="L39" s="2"/>
    </row>
    <row r="40" spans="1:12" ht="15.6" x14ac:dyDescent="0.3">
      <c r="A40" s="5" t="s">
        <v>32</v>
      </c>
      <c r="B40" s="27"/>
      <c r="C40" s="28"/>
      <c r="D40" s="27"/>
      <c r="E40" s="28"/>
      <c r="F40" s="27"/>
      <c r="G40" s="28"/>
      <c r="H40" s="27"/>
      <c r="I40" s="28"/>
      <c r="J40" s="29"/>
      <c r="K40" s="52">
        <f>+SUM(B40:I40)/8</f>
        <v>0</v>
      </c>
      <c r="L40" s="2"/>
    </row>
    <row r="41" spans="1:12" ht="11.4" customHeight="1" x14ac:dyDescent="0.3">
      <c r="A41" s="2"/>
      <c r="B41" s="10"/>
      <c r="C41" s="10"/>
      <c r="D41" s="10"/>
      <c r="E41" s="10"/>
      <c r="F41" s="10"/>
      <c r="G41" s="10"/>
      <c r="H41" s="10"/>
      <c r="I41" s="10"/>
      <c r="J41" s="10"/>
      <c r="K41" s="38" t="s">
        <v>45</v>
      </c>
      <c r="L41" s="2"/>
    </row>
    <row r="42" spans="1:12" ht="15.6" x14ac:dyDescent="0.3">
      <c r="A42" s="7" t="s">
        <v>43</v>
      </c>
      <c r="B42" s="30" t="s">
        <v>33</v>
      </c>
      <c r="C42" s="10"/>
      <c r="D42" s="10"/>
      <c r="E42" s="10"/>
      <c r="F42" s="10"/>
      <c r="G42" s="10"/>
      <c r="H42" s="10"/>
      <c r="I42" s="10"/>
      <c r="J42" s="10"/>
      <c r="K42" s="22"/>
      <c r="L42" s="2"/>
    </row>
    <row r="43" spans="1:12" ht="15.6" x14ac:dyDescent="0.3">
      <c r="A43" s="5" t="s">
        <v>24</v>
      </c>
      <c r="B43" s="25" t="e">
        <f t="shared" ref="B43:I43" si="7">SUM(B15,B16,B17,B26,B28,B29,B30)/SUM(B23,B32)</f>
        <v>#DIV/0!</v>
      </c>
      <c r="C43" s="31" t="e">
        <f t="shared" si="7"/>
        <v>#DIV/0!</v>
      </c>
      <c r="D43" s="25" t="e">
        <f t="shared" si="7"/>
        <v>#DIV/0!</v>
      </c>
      <c r="E43" s="31" t="e">
        <f t="shared" si="7"/>
        <v>#DIV/0!</v>
      </c>
      <c r="F43" s="25" t="e">
        <f t="shared" si="7"/>
        <v>#DIV/0!</v>
      </c>
      <c r="G43" s="31" t="e">
        <f t="shared" si="7"/>
        <v>#DIV/0!</v>
      </c>
      <c r="H43" s="25" t="e">
        <f t="shared" si="7"/>
        <v>#DIV/0!</v>
      </c>
      <c r="I43" s="31" t="e">
        <f t="shared" si="7"/>
        <v>#DIV/0!</v>
      </c>
      <c r="J43" s="32"/>
      <c r="K43" s="25" t="e">
        <f>SUM(K15,K16,K17,K26,K28,K29,K30)/SUM(K23,K32)</f>
        <v>#DIV/0!</v>
      </c>
      <c r="L43" s="2"/>
    </row>
    <row r="44" spans="1:12" ht="15.6" x14ac:dyDescent="0.3">
      <c r="A44" s="5" t="s">
        <v>25</v>
      </c>
      <c r="B44" s="25" t="e">
        <f t="shared" ref="B44:I44" si="8">SUM(B19,B20,B21)/SUM(B23,B32)</f>
        <v>#DIV/0!</v>
      </c>
      <c r="C44" s="31" t="e">
        <f t="shared" si="8"/>
        <v>#DIV/0!</v>
      </c>
      <c r="D44" s="25" t="e">
        <f t="shared" si="8"/>
        <v>#DIV/0!</v>
      </c>
      <c r="E44" s="31" t="e">
        <f t="shared" si="8"/>
        <v>#DIV/0!</v>
      </c>
      <c r="F44" s="25" t="e">
        <f t="shared" si="8"/>
        <v>#DIV/0!</v>
      </c>
      <c r="G44" s="31" t="e">
        <f t="shared" si="8"/>
        <v>#DIV/0!</v>
      </c>
      <c r="H44" s="25" t="e">
        <f t="shared" si="8"/>
        <v>#DIV/0!</v>
      </c>
      <c r="I44" s="31" t="e">
        <f t="shared" si="8"/>
        <v>#DIV/0!</v>
      </c>
      <c r="J44" s="10"/>
      <c r="K44" s="25" t="e">
        <f>SUM(K19,K20,K21)/SUM(K23,K32)</f>
        <v>#DIV/0!</v>
      </c>
      <c r="L44" s="2"/>
    </row>
    <row r="45" spans="1:12" s="59" customFormat="1" ht="15.6" x14ac:dyDescent="0.3">
      <c r="A45" s="55"/>
      <c r="B45" s="56"/>
      <c r="C45" s="56"/>
      <c r="D45" s="56"/>
      <c r="E45" s="56"/>
      <c r="F45" s="56"/>
      <c r="G45" s="56"/>
      <c r="H45" s="56"/>
      <c r="I45" s="56"/>
      <c r="J45" s="57"/>
      <c r="K45" s="56"/>
      <c r="L45" s="58"/>
    </row>
    <row r="46" spans="1:12" ht="15.6" x14ac:dyDescent="0.3">
      <c r="A46" s="6" t="s">
        <v>58</v>
      </c>
      <c r="B46" s="10"/>
      <c r="C46" s="10"/>
      <c r="D46" s="10"/>
      <c r="E46" s="10"/>
      <c r="F46" s="10"/>
      <c r="G46" s="10"/>
      <c r="H46" s="10"/>
      <c r="I46" s="10"/>
      <c r="J46" s="10"/>
      <c r="K46" s="10"/>
      <c r="L46" s="2"/>
    </row>
    <row r="47" spans="1:12" ht="15.6" x14ac:dyDescent="0.3">
      <c r="A47" s="6" t="s">
        <v>60</v>
      </c>
      <c r="B47" s="10"/>
      <c r="C47" s="10"/>
      <c r="D47" s="10"/>
      <c r="E47" s="10"/>
      <c r="F47" s="10"/>
      <c r="G47" s="10"/>
      <c r="H47" s="10"/>
      <c r="I47" s="10"/>
      <c r="J47" s="10"/>
      <c r="K47" s="10"/>
      <c r="L47" s="2"/>
    </row>
    <row r="48" spans="1:12" ht="15.6" x14ac:dyDescent="0.3">
      <c r="A48" s="6"/>
      <c r="B48" s="10"/>
      <c r="C48" s="10"/>
      <c r="D48" s="10"/>
      <c r="E48" s="10"/>
      <c r="F48" s="10"/>
      <c r="G48" s="10"/>
      <c r="H48" s="10"/>
      <c r="I48" s="10"/>
      <c r="J48" s="10"/>
      <c r="K48" s="10"/>
      <c r="L48" s="2"/>
    </row>
    <row r="49" spans="1:12" ht="15.6" x14ac:dyDescent="0.3">
      <c r="A49" s="6" t="s">
        <v>54</v>
      </c>
      <c r="B49" s="10"/>
      <c r="C49" s="10"/>
      <c r="D49" s="10"/>
      <c r="E49" s="10"/>
      <c r="F49" s="10"/>
      <c r="G49" s="10"/>
      <c r="H49" s="10"/>
      <c r="I49" s="10"/>
      <c r="J49" s="10"/>
      <c r="K49" s="10"/>
      <c r="L49" s="2"/>
    </row>
    <row r="50" spans="1:12" ht="15.6" x14ac:dyDescent="0.3">
      <c r="A50" s="4"/>
      <c r="B50" s="6" t="s">
        <v>26</v>
      </c>
      <c r="C50" s="10"/>
      <c r="D50" s="10"/>
      <c r="E50" s="10"/>
      <c r="F50" s="10"/>
      <c r="G50" s="10"/>
      <c r="H50" s="10"/>
      <c r="I50" s="10"/>
      <c r="J50" s="10"/>
      <c r="K50" s="10"/>
      <c r="L50" s="2"/>
    </row>
    <row r="51" spans="1:12" ht="15.6" x14ac:dyDescent="0.3">
      <c r="A51" s="4"/>
      <c r="B51" s="6" t="s">
        <v>27</v>
      </c>
      <c r="C51" s="10"/>
      <c r="D51" s="10"/>
      <c r="E51" s="10"/>
      <c r="F51" s="10"/>
      <c r="G51" s="10"/>
      <c r="H51" s="10"/>
      <c r="I51" s="10"/>
      <c r="J51" s="10"/>
      <c r="K51" s="10"/>
      <c r="L51" s="2"/>
    </row>
    <row r="52" spans="1:12" ht="15.6" x14ac:dyDescent="0.3">
      <c r="A52" s="4"/>
      <c r="B52" s="6"/>
      <c r="C52" s="10"/>
      <c r="D52" s="10"/>
      <c r="E52" s="10"/>
      <c r="F52" s="10"/>
      <c r="G52" s="10"/>
      <c r="H52" s="10"/>
      <c r="I52" s="10"/>
      <c r="J52" s="10"/>
      <c r="K52" s="10"/>
      <c r="L52" s="2"/>
    </row>
    <row r="53" spans="1:12" ht="15.6" x14ac:dyDescent="0.3">
      <c r="A53" s="6" t="s">
        <v>55</v>
      </c>
      <c r="B53" s="10"/>
      <c r="C53" s="10"/>
      <c r="D53" s="10"/>
      <c r="E53" s="10"/>
      <c r="F53" s="10"/>
      <c r="G53" s="10"/>
      <c r="H53" s="10"/>
      <c r="I53" s="10"/>
      <c r="J53" s="10"/>
      <c r="K53" s="10"/>
      <c r="L53" s="2"/>
    </row>
    <row r="54" spans="1:12" ht="11.4" customHeight="1" x14ac:dyDescent="0.3">
      <c r="A54" s="4"/>
      <c r="B54" s="10"/>
      <c r="C54" s="10"/>
      <c r="D54" s="10"/>
      <c r="E54" s="10"/>
      <c r="F54" s="10"/>
      <c r="G54" s="10"/>
      <c r="H54" s="10"/>
      <c r="I54" s="10"/>
      <c r="J54" s="10"/>
      <c r="K54" s="10"/>
      <c r="L54" s="2"/>
    </row>
    <row r="55" spans="1:12" ht="15.6" x14ac:dyDescent="0.3">
      <c r="A55" s="6" t="s">
        <v>56</v>
      </c>
      <c r="B55" s="10"/>
      <c r="C55" s="10"/>
      <c r="D55" s="10"/>
      <c r="E55" s="10"/>
      <c r="F55" s="10"/>
      <c r="G55" s="10"/>
      <c r="H55" s="10"/>
      <c r="I55" s="10"/>
      <c r="J55" s="10"/>
      <c r="K55" s="10"/>
      <c r="L55" s="2"/>
    </row>
    <row r="56" spans="1:12" ht="11.4" customHeight="1" x14ac:dyDescent="0.3">
      <c r="A56" s="4"/>
      <c r="B56" s="10"/>
      <c r="C56" s="10"/>
      <c r="D56" s="10"/>
      <c r="E56" s="10"/>
      <c r="F56" s="10"/>
      <c r="G56" s="10"/>
      <c r="H56" s="10"/>
      <c r="I56" s="10"/>
      <c r="J56" s="10"/>
      <c r="K56" s="10"/>
      <c r="L56" s="2"/>
    </row>
    <row r="57" spans="1:12" ht="15.6" x14ac:dyDescent="0.3">
      <c r="A57" s="6" t="s">
        <v>57</v>
      </c>
      <c r="B57" s="10"/>
      <c r="C57" s="10"/>
      <c r="D57" s="10"/>
      <c r="E57" s="10"/>
      <c r="F57" s="10"/>
      <c r="G57" s="10"/>
      <c r="H57" s="10"/>
      <c r="I57" s="10"/>
      <c r="J57" s="10"/>
      <c r="K57" s="10"/>
      <c r="L57" s="2"/>
    </row>
    <row r="58" spans="1:12" ht="11.4" customHeight="1" x14ac:dyDescent="0.3">
      <c r="A58" s="4"/>
      <c r="B58" s="10"/>
      <c r="C58" s="10"/>
      <c r="D58" s="10"/>
      <c r="E58" s="10"/>
      <c r="F58" s="10"/>
      <c r="G58" s="10"/>
      <c r="H58" s="10"/>
      <c r="I58" s="10"/>
      <c r="J58" s="10"/>
      <c r="K58" s="10"/>
      <c r="L58" s="2"/>
    </row>
    <row r="59" spans="1:12" ht="15.6" x14ac:dyDescent="0.3">
      <c r="A59" s="6" t="s">
        <v>64</v>
      </c>
      <c r="B59" s="10"/>
      <c r="C59" s="10"/>
      <c r="D59" s="10"/>
      <c r="E59" s="10"/>
      <c r="F59" s="10"/>
      <c r="G59" s="10"/>
      <c r="H59" s="10"/>
      <c r="I59" s="10"/>
      <c r="J59" s="10"/>
      <c r="K59" s="10"/>
      <c r="L59" s="2"/>
    </row>
    <row r="60" spans="1:12" ht="15.6" x14ac:dyDescent="0.3">
      <c r="A60" s="2"/>
      <c r="B60" s="10"/>
      <c r="C60" s="10"/>
      <c r="D60" s="10"/>
      <c r="E60" s="10"/>
      <c r="F60" s="10"/>
      <c r="G60" s="10"/>
      <c r="H60" s="10"/>
      <c r="I60" s="10"/>
      <c r="J60" s="10"/>
      <c r="K60" s="10"/>
      <c r="L60" s="2"/>
    </row>
    <row r="61" spans="1:12" ht="15.6" x14ac:dyDescent="0.3">
      <c r="A61" s="2"/>
      <c r="B61" s="10"/>
      <c r="C61" s="10"/>
      <c r="D61" s="10"/>
      <c r="E61" s="10"/>
      <c r="F61" s="10"/>
      <c r="G61" s="10"/>
      <c r="H61" s="10"/>
      <c r="I61" s="10"/>
      <c r="J61" s="10"/>
      <c r="K61" s="10"/>
      <c r="L61" s="2"/>
    </row>
    <row r="62" spans="1:12" ht="15.6" x14ac:dyDescent="0.3">
      <c r="A62" s="2"/>
      <c r="B62" s="10"/>
      <c r="C62" s="10"/>
      <c r="D62" s="10"/>
      <c r="E62" s="10"/>
      <c r="F62" s="10"/>
      <c r="G62" s="10"/>
      <c r="H62" s="10"/>
      <c r="I62" s="10"/>
      <c r="J62" s="10"/>
      <c r="K62" s="10"/>
      <c r="L62" s="2"/>
    </row>
    <row r="63" spans="1:12" ht="15.6" x14ac:dyDescent="0.3">
      <c r="A63" s="12"/>
      <c r="B63" s="10"/>
      <c r="C63" s="10"/>
      <c r="D63" s="10"/>
      <c r="E63" s="10"/>
      <c r="F63" s="10"/>
      <c r="G63" s="10"/>
      <c r="H63" s="10"/>
      <c r="I63" s="10"/>
      <c r="J63" s="10"/>
      <c r="K63" s="10"/>
      <c r="L63" s="2"/>
    </row>
    <row r="64" spans="1:12" ht="15.6" x14ac:dyDescent="0.3">
      <c r="A64" s="12" t="s">
        <v>0</v>
      </c>
      <c r="B64" s="10"/>
      <c r="C64" s="10"/>
      <c r="D64" s="10"/>
      <c r="E64" s="10"/>
      <c r="F64" s="10"/>
      <c r="G64" s="10"/>
      <c r="H64" s="10"/>
      <c r="I64" s="10"/>
      <c r="J64" s="10"/>
      <c r="K64" s="10"/>
      <c r="L64" s="2"/>
    </row>
    <row r="65" spans="1:12" ht="15.6" x14ac:dyDescent="0.3">
      <c r="A65" s="12" t="s">
        <v>1</v>
      </c>
      <c r="B65" s="10"/>
      <c r="C65" s="10"/>
      <c r="D65" s="10"/>
      <c r="E65" s="10"/>
      <c r="F65" s="10"/>
      <c r="G65" s="10"/>
      <c r="H65" s="10"/>
      <c r="I65" s="10"/>
      <c r="J65" s="10"/>
      <c r="K65" s="10"/>
      <c r="L65" s="2"/>
    </row>
    <row r="66" spans="1:12" ht="15.6" x14ac:dyDescent="0.3">
      <c r="A66" s="12" t="s">
        <v>2</v>
      </c>
      <c r="B66" s="10"/>
      <c r="C66" s="10"/>
      <c r="D66" s="10"/>
      <c r="E66" s="10"/>
      <c r="F66" s="10"/>
      <c r="G66" s="10"/>
      <c r="H66" s="10"/>
      <c r="I66" s="10"/>
      <c r="J66" s="10"/>
      <c r="K66" s="10"/>
      <c r="L66" s="2"/>
    </row>
    <row r="67" spans="1:12" ht="15.6" x14ac:dyDescent="0.3">
      <c r="A67" s="13" t="s">
        <v>3</v>
      </c>
      <c r="B67" s="10"/>
      <c r="C67" s="10"/>
      <c r="D67" s="10"/>
      <c r="E67" s="10"/>
      <c r="F67" s="10"/>
      <c r="G67" s="10"/>
      <c r="H67" s="10"/>
      <c r="I67" s="10"/>
      <c r="J67" s="10"/>
      <c r="K67" s="10"/>
      <c r="L67" s="2"/>
    </row>
    <row r="68" spans="1:12" ht="15.6" x14ac:dyDescent="0.3">
      <c r="A68" s="2"/>
      <c r="B68" s="10"/>
      <c r="C68" s="10"/>
      <c r="D68" s="10"/>
      <c r="E68" s="10"/>
      <c r="F68" s="10"/>
      <c r="G68" s="10"/>
      <c r="H68" s="10"/>
      <c r="I68" s="10"/>
      <c r="J68" s="10"/>
      <c r="K68" s="10"/>
      <c r="L68" s="2"/>
    </row>
    <row r="69" spans="1:12" ht="15.6" x14ac:dyDescent="0.3">
      <c r="A69" s="2"/>
      <c r="B69" s="10"/>
      <c r="C69" s="10"/>
      <c r="D69" s="10"/>
      <c r="E69" s="10"/>
      <c r="F69" s="10"/>
      <c r="G69" s="10"/>
      <c r="H69" s="10"/>
      <c r="I69" s="10"/>
      <c r="J69" s="10"/>
      <c r="K69" s="10"/>
      <c r="L69" s="2"/>
    </row>
    <row r="70" spans="1:12" ht="15.6" x14ac:dyDescent="0.3">
      <c r="A70" s="2"/>
      <c r="B70" s="10"/>
      <c r="C70" s="10"/>
      <c r="D70" s="10"/>
      <c r="E70" s="10"/>
      <c r="F70" s="10"/>
      <c r="G70" s="10"/>
      <c r="H70" s="10"/>
      <c r="I70" s="10"/>
      <c r="J70" s="10"/>
      <c r="K70" s="10"/>
      <c r="L70" s="2"/>
    </row>
    <row r="71" spans="1:12" ht="15.6" x14ac:dyDescent="0.3">
      <c r="A71" s="2"/>
      <c r="B71" s="10"/>
      <c r="C71" s="10"/>
      <c r="D71" s="10"/>
      <c r="E71" s="10"/>
      <c r="F71" s="10"/>
      <c r="G71" s="10"/>
      <c r="H71" s="10"/>
      <c r="I71" s="10"/>
      <c r="J71" s="10"/>
      <c r="K71" s="10"/>
      <c r="L71" s="2"/>
    </row>
    <row r="72" spans="1:12" ht="15.6" x14ac:dyDescent="0.3">
      <c r="A72" s="2"/>
      <c r="B72" s="10"/>
      <c r="C72" s="10"/>
      <c r="D72" s="10"/>
      <c r="E72" s="10"/>
      <c r="F72" s="10"/>
      <c r="G72" s="10"/>
      <c r="H72" s="10"/>
      <c r="I72" s="10"/>
      <c r="J72" s="10"/>
      <c r="K72" s="10"/>
      <c r="L72" s="2"/>
    </row>
    <row r="73" spans="1:12" ht="15.6" x14ac:dyDescent="0.3">
      <c r="A73" s="2"/>
      <c r="B73" s="10"/>
      <c r="C73" s="10"/>
      <c r="D73" s="10"/>
      <c r="E73" s="10"/>
      <c r="F73" s="10"/>
      <c r="G73" s="10"/>
      <c r="H73" s="10"/>
      <c r="I73" s="10"/>
      <c r="J73" s="10"/>
      <c r="K73" s="10"/>
      <c r="L73" s="2"/>
    </row>
    <row r="74" spans="1:12" ht="15.6" x14ac:dyDescent="0.3">
      <c r="A74" s="2"/>
      <c r="B74" s="10"/>
      <c r="C74" s="10"/>
      <c r="D74" s="10"/>
      <c r="E74" s="10"/>
      <c r="F74" s="10"/>
      <c r="G74" s="10"/>
      <c r="H74" s="10"/>
      <c r="I74" s="10"/>
      <c r="J74" s="10"/>
      <c r="K74" s="10"/>
      <c r="L74" s="2"/>
    </row>
    <row r="75" spans="1:12" ht="15.6" x14ac:dyDescent="0.3">
      <c r="A75" s="2"/>
      <c r="B75" s="10"/>
      <c r="C75" s="10"/>
      <c r="D75" s="10"/>
      <c r="E75" s="10"/>
      <c r="F75" s="10"/>
      <c r="G75" s="10"/>
      <c r="H75" s="10"/>
      <c r="I75" s="10"/>
      <c r="J75" s="10"/>
      <c r="K75" s="10"/>
      <c r="L75" s="2"/>
    </row>
    <row r="76" spans="1:12" ht="15.6" x14ac:dyDescent="0.3">
      <c r="A76" s="2"/>
      <c r="B76" s="10"/>
      <c r="C76" s="10"/>
      <c r="D76" s="10"/>
      <c r="E76" s="10"/>
      <c r="F76" s="10"/>
      <c r="G76" s="10"/>
      <c r="H76" s="10"/>
      <c r="I76" s="10"/>
      <c r="J76" s="10"/>
      <c r="K76" s="10"/>
      <c r="L76" s="2"/>
    </row>
    <row r="77" spans="1:12" ht="15.6" x14ac:dyDescent="0.3">
      <c r="A77" s="2"/>
      <c r="B77" s="10"/>
      <c r="C77" s="10"/>
      <c r="D77" s="10"/>
      <c r="E77" s="10"/>
      <c r="F77" s="10"/>
      <c r="G77" s="10"/>
      <c r="H77" s="10"/>
      <c r="I77" s="10"/>
      <c r="J77" s="10"/>
      <c r="K77" s="10"/>
      <c r="L77" s="2"/>
    </row>
    <row r="78" spans="1:12" ht="15.6" x14ac:dyDescent="0.3">
      <c r="A78" s="2"/>
      <c r="B78" s="10"/>
      <c r="C78" s="10"/>
      <c r="D78" s="10"/>
      <c r="E78" s="10"/>
      <c r="F78" s="10"/>
      <c r="G78" s="10"/>
      <c r="H78" s="10"/>
      <c r="I78" s="10"/>
      <c r="J78" s="10"/>
      <c r="K78" s="10"/>
      <c r="L78" s="2"/>
    </row>
    <row r="79" spans="1:12" ht="15.6" x14ac:dyDescent="0.3">
      <c r="A79" s="2"/>
      <c r="B79" s="10"/>
      <c r="C79" s="10"/>
      <c r="D79" s="10"/>
      <c r="E79" s="10"/>
      <c r="F79" s="10"/>
      <c r="G79" s="10"/>
      <c r="H79" s="10"/>
      <c r="I79" s="10"/>
      <c r="J79" s="10"/>
      <c r="K79" s="10"/>
      <c r="L79" s="2"/>
    </row>
    <row r="80" spans="1:12" ht="15.6" x14ac:dyDescent="0.3">
      <c r="A80" s="2"/>
      <c r="B80" s="10"/>
      <c r="C80" s="10"/>
      <c r="D80" s="10"/>
      <c r="E80" s="10"/>
      <c r="F80" s="10"/>
      <c r="G80" s="10"/>
      <c r="H80" s="10"/>
      <c r="I80" s="10"/>
      <c r="J80" s="10"/>
      <c r="K80" s="10"/>
      <c r="L80" s="2"/>
    </row>
    <row r="81" spans="1:12" ht="15.6" x14ac:dyDescent="0.3">
      <c r="A81" s="2"/>
      <c r="B81" s="10"/>
      <c r="C81" s="10"/>
      <c r="D81" s="10"/>
      <c r="E81" s="10"/>
      <c r="F81" s="10"/>
      <c r="G81" s="10"/>
      <c r="H81" s="10"/>
      <c r="I81" s="10"/>
      <c r="J81" s="10"/>
      <c r="K81" s="10"/>
      <c r="L81" s="2"/>
    </row>
    <row r="82" spans="1:12" ht="15.6" x14ac:dyDescent="0.3">
      <c r="A82" s="2"/>
      <c r="B82" s="10"/>
      <c r="C82" s="10"/>
      <c r="D82" s="10"/>
      <c r="E82" s="10"/>
      <c r="F82" s="10"/>
      <c r="G82" s="10"/>
      <c r="H82" s="10"/>
      <c r="I82" s="10"/>
      <c r="J82" s="10"/>
      <c r="K82" s="10"/>
      <c r="L82" s="2"/>
    </row>
    <row r="83" spans="1:12" ht="15.6" x14ac:dyDescent="0.3">
      <c r="A83" s="2"/>
      <c r="B83" s="10"/>
      <c r="C83" s="10"/>
      <c r="D83" s="10"/>
      <c r="E83" s="10"/>
      <c r="F83" s="10"/>
      <c r="G83" s="10"/>
      <c r="H83" s="10"/>
      <c r="I83" s="10"/>
      <c r="J83" s="10"/>
      <c r="K83" s="10"/>
      <c r="L83" s="2"/>
    </row>
    <row r="84" spans="1:12" ht="15.6" x14ac:dyDescent="0.3">
      <c r="A84" s="2"/>
      <c r="B84" s="10"/>
      <c r="C84" s="10"/>
      <c r="D84" s="10"/>
      <c r="E84" s="10"/>
      <c r="F84" s="10"/>
      <c r="G84" s="10"/>
      <c r="H84" s="10"/>
      <c r="I84" s="10"/>
      <c r="J84" s="10"/>
      <c r="K84" s="10"/>
      <c r="L84" s="2"/>
    </row>
    <row r="85" spans="1:12" ht="15.6" x14ac:dyDescent="0.3">
      <c r="A85" s="2"/>
      <c r="B85" s="10"/>
      <c r="C85" s="10"/>
      <c r="D85" s="10"/>
      <c r="E85" s="10"/>
      <c r="F85" s="10"/>
      <c r="G85" s="10"/>
      <c r="H85" s="10"/>
      <c r="I85" s="10"/>
      <c r="J85" s="10"/>
      <c r="K85" s="10"/>
      <c r="L85" s="2"/>
    </row>
  </sheetData>
  <mergeCells count="3">
    <mergeCell ref="A5:L5"/>
    <mergeCell ref="B7:C7"/>
    <mergeCell ref="B8:C8"/>
  </mergeCells>
  <hyperlinks>
    <hyperlink ref="A67" r:id="rId1" xr:uid="{F89A8885-1FDD-4172-9D0C-C8FDF9EEE3F5}"/>
  </hyperlinks>
  <pageMargins left="0.7" right="0.7" top="0.75" bottom="0.75" header="0.3" footer="0.3"/>
  <pageSetup scale="43" orientation="landscape" r:id="rId2"/>
  <colBreaks count="1" manualBreakCount="1">
    <brk id="4"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B4021-8C2E-4EFD-8D46-EDB5B8C4CB6B}">
  <sheetPr>
    <pageSetUpPr fitToPage="1"/>
  </sheetPr>
  <dimension ref="A1:AC81"/>
  <sheetViews>
    <sheetView showGridLines="0" topLeftCell="A2" zoomScale="60" zoomScaleNormal="60" workbookViewId="0">
      <selection activeCell="A2" sqref="A2:A4"/>
    </sheetView>
  </sheetViews>
  <sheetFormatPr defaultRowHeight="14.4" x14ac:dyDescent="0.3"/>
  <cols>
    <col min="1" max="1" width="36.5546875" customWidth="1"/>
    <col min="2" max="25" width="19.6640625" style="12" customWidth="1"/>
    <col min="26" max="26" width="4.44140625" style="12" customWidth="1"/>
    <col min="27" max="27" width="14.5546875" style="12" bestFit="1" customWidth="1"/>
  </cols>
  <sheetData>
    <row r="1" spans="1:29" hidden="1" x14ac:dyDescent="0.3">
      <c r="A1" s="1"/>
      <c r="B1" s="11"/>
      <c r="C1" s="11"/>
      <c r="D1" s="11"/>
      <c r="E1" s="11"/>
      <c r="F1" s="11"/>
      <c r="J1" s="11"/>
      <c r="K1" s="11"/>
      <c r="L1" s="11"/>
      <c r="M1" s="11"/>
      <c r="N1" s="11"/>
      <c r="R1" s="11"/>
      <c r="S1" s="11"/>
      <c r="T1" s="11"/>
      <c r="U1" s="11"/>
      <c r="V1" s="11"/>
    </row>
    <row r="2" spans="1:29" ht="24.6" x14ac:dyDescent="0.4">
      <c r="A2" s="136" t="str">
        <f>'Forgiveness Amount'!A1</f>
        <v xml:space="preserve">Applicant Name:    </v>
      </c>
      <c r="B2" s="132"/>
      <c r="C2" s="11"/>
      <c r="D2" s="11"/>
      <c r="E2" s="11"/>
      <c r="F2" s="11"/>
      <c r="K2" s="11"/>
      <c r="L2" s="11"/>
      <c r="M2" s="11"/>
      <c r="N2" s="11"/>
      <c r="S2" s="11"/>
      <c r="T2" s="11"/>
      <c r="U2" s="11"/>
      <c r="V2" s="11"/>
    </row>
    <row r="3" spans="1:29" ht="24.6" x14ac:dyDescent="0.4">
      <c r="A3" s="136" t="str">
        <f>'Forgiveness Amount'!A2</f>
        <v xml:space="preserve">Covered Period:     </v>
      </c>
      <c r="B3" s="132"/>
      <c r="C3" s="11"/>
      <c r="D3" s="11"/>
      <c r="E3" s="11"/>
      <c r="F3" s="11"/>
      <c r="K3" s="11"/>
      <c r="L3" s="11"/>
      <c r="M3" s="11"/>
      <c r="N3" s="11"/>
      <c r="S3" s="11"/>
      <c r="T3" s="11"/>
      <c r="U3" s="11"/>
      <c r="V3" s="11"/>
    </row>
    <row r="4" spans="1:29" ht="24.6" x14ac:dyDescent="0.4">
      <c r="A4" s="136" t="str">
        <f>'Forgiveness Amount'!A3</f>
        <v xml:space="preserve">EIN:                         </v>
      </c>
      <c r="B4" s="132"/>
      <c r="C4" s="11"/>
      <c r="D4" s="11"/>
      <c r="E4" s="11"/>
      <c r="F4" s="11"/>
      <c r="K4" s="11"/>
      <c r="L4" s="11"/>
      <c r="M4" s="11"/>
      <c r="N4" s="11"/>
      <c r="S4" s="11"/>
      <c r="T4" s="11"/>
      <c r="U4" s="11"/>
      <c r="V4" s="11"/>
    </row>
    <row r="5" spans="1:29" ht="15" thickBot="1" x14ac:dyDescent="0.35">
      <c r="A5" s="1"/>
      <c r="C5" s="11"/>
      <c r="D5" s="11"/>
      <c r="E5" s="11"/>
      <c r="F5" s="11"/>
      <c r="K5" s="11"/>
      <c r="L5" s="11"/>
      <c r="M5" s="11"/>
      <c r="N5" s="11"/>
      <c r="S5" s="11"/>
      <c r="T5" s="11"/>
      <c r="U5" s="11"/>
      <c r="V5" s="11"/>
    </row>
    <row r="6" spans="1:29" ht="18" thickBot="1" x14ac:dyDescent="0.35">
      <c r="A6" s="144" t="s">
        <v>4</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6"/>
    </row>
    <row r="7" spans="1:29" x14ac:dyDescent="0.3">
      <c r="H7" s="88" t="s">
        <v>51</v>
      </c>
      <c r="P7" s="88"/>
      <c r="X7" s="88"/>
    </row>
    <row r="8" spans="1:29" ht="15.6" x14ac:dyDescent="0.3">
      <c r="A8" s="39" t="s">
        <v>46</v>
      </c>
      <c r="B8" s="147"/>
      <c r="C8" s="147"/>
      <c r="D8" s="10"/>
      <c r="E8" s="39" t="s">
        <v>48</v>
      </c>
      <c r="F8" s="48">
        <f>B9</f>
        <v>0</v>
      </c>
      <c r="G8" s="40" t="s">
        <v>49</v>
      </c>
      <c r="H8" s="48">
        <f>+F8+167</f>
        <v>167</v>
      </c>
      <c r="I8" s="45" t="s">
        <v>52</v>
      </c>
      <c r="J8" s="149"/>
      <c r="K8" s="149"/>
      <c r="L8" s="57"/>
      <c r="M8" s="110"/>
      <c r="N8" s="111"/>
      <c r="O8" s="40"/>
      <c r="P8" s="111"/>
      <c r="Q8" s="112"/>
      <c r="R8" s="149"/>
      <c r="S8" s="149"/>
      <c r="T8" s="57"/>
      <c r="U8" s="110"/>
      <c r="V8" s="111"/>
      <c r="W8" s="40"/>
      <c r="X8" s="111"/>
      <c r="Y8" s="112"/>
      <c r="Z8" s="57"/>
      <c r="AA8" s="57"/>
      <c r="AB8" s="58"/>
      <c r="AC8" s="59"/>
    </row>
    <row r="9" spans="1:29" ht="15.6" x14ac:dyDescent="0.3">
      <c r="A9" s="39" t="s">
        <v>47</v>
      </c>
      <c r="B9" s="148"/>
      <c r="C9" s="148"/>
      <c r="D9" s="10"/>
      <c r="E9" s="42" t="s">
        <v>50</v>
      </c>
      <c r="F9" s="43"/>
      <c r="G9" s="41" t="s">
        <v>49</v>
      </c>
      <c r="H9" s="49">
        <f>+F9+167</f>
        <v>167</v>
      </c>
      <c r="I9" s="45" t="s">
        <v>53</v>
      </c>
      <c r="J9" s="150"/>
      <c r="K9" s="150"/>
      <c r="L9" s="57"/>
      <c r="M9" s="113"/>
      <c r="N9" s="114"/>
      <c r="O9" s="41"/>
      <c r="P9" s="114"/>
      <c r="Q9" s="112"/>
      <c r="R9" s="150"/>
      <c r="S9" s="150"/>
      <c r="T9" s="57"/>
      <c r="U9" s="113"/>
      <c r="V9" s="114"/>
      <c r="W9" s="41"/>
      <c r="X9" s="114"/>
      <c r="Y9" s="112"/>
      <c r="Z9" s="57"/>
      <c r="AA9" s="57"/>
      <c r="AB9" s="58"/>
      <c r="AC9" s="59"/>
    </row>
    <row r="10" spans="1:29" ht="15.6" x14ac:dyDescent="0.3">
      <c r="A10" s="2"/>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2"/>
    </row>
    <row r="11" spans="1:29" ht="16.8" x14ac:dyDescent="0.4">
      <c r="A11" s="2"/>
      <c r="B11" s="14" t="s">
        <v>5</v>
      </c>
      <c r="C11" s="15" t="s">
        <v>6</v>
      </c>
      <c r="D11" s="16" t="s">
        <v>7</v>
      </c>
      <c r="E11" s="15" t="s">
        <v>8</v>
      </c>
      <c r="F11" s="16" t="s">
        <v>9</v>
      </c>
      <c r="G11" s="15" t="s">
        <v>10</v>
      </c>
      <c r="H11" s="16" t="s">
        <v>11</v>
      </c>
      <c r="I11" s="15" t="s">
        <v>12</v>
      </c>
      <c r="J11" s="14" t="s">
        <v>149</v>
      </c>
      <c r="K11" s="15" t="s">
        <v>150</v>
      </c>
      <c r="L11" s="16" t="s">
        <v>151</v>
      </c>
      <c r="M11" s="15" t="s">
        <v>152</v>
      </c>
      <c r="N11" s="16" t="s">
        <v>153</v>
      </c>
      <c r="O11" s="15" t="s">
        <v>154</v>
      </c>
      <c r="P11" s="16" t="s">
        <v>155</v>
      </c>
      <c r="Q11" s="15" t="s">
        <v>156</v>
      </c>
      <c r="R11" s="14" t="s">
        <v>157</v>
      </c>
      <c r="S11" s="15" t="s">
        <v>158</v>
      </c>
      <c r="T11" s="16" t="s">
        <v>159</v>
      </c>
      <c r="U11" s="15" t="s">
        <v>160</v>
      </c>
      <c r="V11" s="16" t="s">
        <v>161</v>
      </c>
      <c r="W11" s="15" t="s">
        <v>162</v>
      </c>
      <c r="X11" s="16" t="s">
        <v>163</v>
      </c>
      <c r="Y11" s="15" t="s">
        <v>164</v>
      </c>
      <c r="Z11" s="17"/>
      <c r="AB11" s="2"/>
    </row>
    <row r="12" spans="1:29" ht="16.8" x14ac:dyDescent="0.4">
      <c r="A12" s="42" t="s">
        <v>48</v>
      </c>
      <c r="B12" s="53">
        <f>+F8+6</f>
        <v>6</v>
      </c>
      <c r="C12" s="54">
        <f t="shared" ref="C12:I13" si="0">+B12+7</f>
        <v>13</v>
      </c>
      <c r="D12" s="54">
        <f t="shared" si="0"/>
        <v>20</v>
      </c>
      <c r="E12" s="54">
        <f t="shared" si="0"/>
        <v>27</v>
      </c>
      <c r="F12" s="54">
        <f t="shared" si="0"/>
        <v>34</v>
      </c>
      <c r="G12" s="54">
        <f t="shared" si="0"/>
        <v>41</v>
      </c>
      <c r="H12" s="54">
        <f t="shared" si="0"/>
        <v>48</v>
      </c>
      <c r="I12" s="54">
        <f t="shared" si="0"/>
        <v>55</v>
      </c>
      <c r="J12" s="53">
        <f>+I12+7</f>
        <v>62</v>
      </c>
      <c r="K12" s="54">
        <f t="shared" ref="K12:K13" si="1">+J12+7</f>
        <v>69</v>
      </c>
      <c r="L12" s="54">
        <f t="shared" ref="L12:L13" si="2">+K12+7</f>
        <v>76</v>
      </c>
      <c r="M12" s="54">
        <f t="shared" ref="M12:M13" si="3">+L12+7</f>
        <v>83</v>
      </c>
      <c r="N12" s="54">
        <f t="shared" ref="N12:N13" si="4">+M12+7</f>
        <v>90</v>
      </c>
      <c r="O12" s="54">
        <f t="shared" ref="O12:O13" si="5">+N12+7</f>
        <v>97</v>
      </c>
      <c r="P12" s="54">
        <f t="shared" ref="P12:P13" si="6">+O12+7</f>
        <v>104</v>
      </c>
      <c r="Q12" s="54">
        <f t="shared" ref="Q12:Q13" si="7">+P12+7</f>
        <v>111</v>
      </c>
      <c r="R12" s="53">
        <f>+Q12+7</f>
        <v>118</v>
      </c>
      <c r="S12" s="54">
        <f t="shared" ref="S12:S13" si="8">+R12+7</f>
        <v>125</v>
      </c>
      <c r="T12" s="54">
        <f t="shared" ref="T12:T13" si="9">+S12+7</f>
        <v>132</v>
      </c>
      <c r="U12" s="54">
        <f t="shared" ref="U12:U13" si="10">+T12+7</f>
        <v>139</v>
      </c>
      <c r="V12" s="54">
        <f t="shared" ref="V12:V13" si="11">+U12+7</f>
        <v>146</v>
      </c>
      <c r="W12" s="54">
        <f t="shared" ref="W12:W13" si="12">+V12+7</f>
        <v>153</v>
      </c>
      <c r="X12" s="54">
        <f t="shared" ref="X12:X13" si="13">+W12+7</f>
        <v>160</v>
      </c>
      <c r="Y12" s="54">
        <f t="shared" ref="Y12:Y13" si="14">+X12+7</f>
        <v>167</v>
      </c>
      <c r="Z12" s="46"/>
      <c r="AA12" s="26"/>
      <c r="AB12" s="2"/>
    </row>
    <row r="13" spans="1:29" ht="15.6" x14ac:dyDescent="0.3">
      <c r="A13" s="42" t="s">
        <v>50</v>
      </c>
      <c r="B13" s="53">
        <f>+F9+6</f>
        <v>6</v>
      </c>
      <c r="C13" s="54">
        <f t="shared" si="0"/>
        <v>13</v>
      </c>
      <c r="D13" s="54">
        <f t="shared" si="0"/>
        <v>20</v>
      </c>
      <c r="E13" s="54">
        <f t="shared" si="0"/>
        <v>27</v>
      </c>
      <c r="F13" s="54">
        <f t="shared" si="0"/>
        <v>34</v>
      </c>
      <c r="G13" s="54">
        <f t="shared" si="0"/>
        <v>41</v>
      </c>
      <c r="H13" s="54">
        <f t="shared" si="0"/>
        <v>48</v>
      </c>
      <c r="I13" s="54">
        <f t="shared" si="0"/>
        <v>55</v>
      </c>
      <c r="J13" s="53">
        <f>+I13+7</f>
        <v>62</v>
      </c>
      <c r="K13" s="54">
        <f t="shared" si="1"/>
        <v>69</v>
      </c>
      <c r="L13" s="54">
        <f t="shared" si="2"/>
        <v>76</v>
      </c>
      <c r="M13" s="54">
        <f t="shared" si="3"/>
        <v>83</v>
      </c>
      <c r="N13" s="54">
        <f t="shared" si="4"/>
        <v>90</v>
      </c>
      <c r="O13" s="54">
        <f t="shared" si="5"/>
        <v>97</v>
      </c>
      <c r="P13" s="54">
        <f t="shared" si="6"/>
        <v>104</v>
      </c>
      <c r="Q13" s="54">
        <f t="shared" si="7"/>
        <v>111</v>
      </c>
      <c r="R13" s="53">
        <f>+Q13+7</f>
        <v>118</v>
      </c>
      <c r="S13" s="54">
        <f t="shared" si="8"/>
        <v>125</v>
      </c>
      <c r="T13" s="54">
        <f t="shared" si="9"/>
        <v>132</v>
      </c>
      <c r="U13" s="54">
        <f t="shared" si="10"/>
        <v>139</v>
      </c>
      <c r="V13" s="54">
        <f t="shared" si="11"/>
        <v>146</v>
      </c>
      <c r="W13" s="54">
        <f t="shared" si="12"/>
        <v>153</v>
      </c>
      <c r="X13" s="54">
        <f t="shared" si="13"/>
        <v>160</v>
      </c>
      <c r="Y13" s="54">
        <f t="shared" si="14"/>
        <v>167</v>
      </c>
      <c r="Z13" s="60" t="s">
        <v>62</v>
      </c>
      <c r="AB13" s="2"/>
    </row>
    <row r="14" spans="1:29" ht="16.8" x14ac:dyDescent="0.4">
      <c r="A14" s="7" t="s">
        <v>14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6" t="s">
        <v>13</v>
      </c>
      <c r="AB14" s="2"/>
    </row>
    <row r="15" spans="1:29" ht="9.6" customHeight="1" x14ac:dyDescent="0.3">
      <c r="A15" s="3"/>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2"/>
    </row>
    <row r="16" spans="1:29" ht="15.6" x14ac:dyDescent="0.3">
      <c r="A16" s="6" t="s">
        <v>15</v>
      </c>
      <c r="B16" s="20">
        <v>0</v>
      </c>
      <c r="C16" s="19">
        <v>0</v>
      </c>
      <c r="D16" s="20">
        <v>0</v>
      </c>
      <c r="E16" s="19">
        <v>0</v>
      </c>
      <c r="F16" s="20">
        <v>0</v>
      </c>
      <c r="G16" s="19">
        <v>0</v>
      </c>
      <c r="H16" s="20">
        <v>0</v>
      </c>
      <c r="I16" s="19">
        <v>0</v>
      </c>
      <c r="J16" s="20">
        <v>0</v>
      </c>
      <c r="K16" s="19">
        <v>0</v>
      </c>
      <c r="L16" s="20">
        <v>0</v>
      </c>
      <c r="M16" s="19">
        <v>0</v>
      </c>
      <c r="N16" s="20">
        <v>0</v>
      </c>
      <c r="O16" s="19">
        <v>0</v>
      </c>
      <c r="P16" s="20">
        <v>0</v>
      </c>
      <c r="Q16" s="19">
        <v>0</v>
      </c>
      <c r="R16" s="20">
        <v>0</v>
      </c>
      <c r="S16" s="19">
        <v>0</v>
      </c>
      <c r="T16" s="20">
        <v>0</v>
      </c>
      <c r="U16" s="19">
        <v>0</v>
      </c>
      <c r="V16" s="20">
        <v>0</v>
      </c>
      <c r="W16" s="19">
        <v>0</v>
      </c>
      <c r="X16" s="20">
        <v>0</v>
      </c>
      <c r="Y16" s="19">
        <v>0</v>
      </c>
      <c r="Z16" s="10"/>
      <c r="AA16" s="51">
        <f t="shared" ref="AA16:AA22" si="15">SUM(B16:Y16)</f>
        <v>0</v>
      </c>
      <c r="AB16" s="2"/>
    </row>
    <row r="17" spans="1:28" ht="27" x14ac:dyDescent="0.3">
      <c r="A17" s="5" t="s">
        <v>16</v>
      </c>
      <c r="B17" s="18">
        <v>0</v>
      </c>
      <c r="C17" s="19">
        <v>0</v>
      </c>
      <c r="D17" s="20">
        <v>0</v>
      </c>
      <c r="E17" s="19">
        <v>0</v>
      </c>
      <c r="F17" s="20">
        <v>0</v>
      </c>
      <c r="G17" s="19">
        <v>0</v>
      </c>
      <c r="H17" s="20">
        <v>0</v>
      </c>
      <c r="I17" s="19">
        <v>0</v>
      </c>
      <c r="J17" s="18">
        <v>0</v>
      </c>
      <c r="K17" s="19">
        <v>0</v>
      </c>
      <c r="L17" s="20">
        <v>0</v>
      </c>
      <c r="M17" s="19">
        <v>0</v>
      </c>
      <c r="N17" s="20">
        <v>0</v>
      </c>
      <c r="O17" s="19">
        <v>0</v>
      </c>
      <c r="P17" s="20">
        <v>0</v>
      </c>
      <c r="Q17" s="19">
        <v>0</v>
      </c>
      <c r="R17" s="18">
        <v>0</v>
      </c>
      <c r="S17" s="19">
        <v>0</v>
      </c>
      <c r="T17" s="20">
        <v>0</v>
      </c>
      <c r="U17" s="19">
        <v>0</v>
      </c>
      <c r="V17" s="20">
        <v>0</v>
      </c>
      <c r="W17" s="19">
        <v>0</v>
      </c>
      <c r="X17" s="20">
        <v>0</v>
      </c>
      <c r="Y17" s="19">
        <v>0</v>
      </c>
      <c r="Z17" s="10"/>
      <c r="AA17" s="51">
        <f t="shared" si="15"/>
        <v>0</v>
      </c>
      <c r="AB17" s="2"/>
    </row>
    <row r="18" spans="1:28" ht="27" x14ac:dyDescent="0.3">
      <c r="A18" s="5" t="s">
        <v>199</v>
      </c>
      <c r="B18" s="18">
        <v>0</v>
      </c>
      <c r="C18" s="19">
        <v>0</v>
      </c>
      <c r="D18" s="20">
        <v>0</v>
      </c>
      <c r="E18" s="19">
        <v>0</v>
      </c>
      <c r="F18" s="20">
        <v>0</v>
      </c>
      <c r="G18" s="19">
        <v>0</v>
      </c>
      <c r="H18" s="20">
        <v>0</v>
      </c>
      <c r="I18" s="19">
        <v>0</v>
      </c>
      <c r="J18" s="18">
        <v>0</v>
      </c>
      <c r="K18" s="19">
        <v>0</v>
      </c>
      <c r="L18" s="20">
        <v>0</v>
      </c>
      <c r="M18" s="19">
        <v>0</v>
      </c>
      <c r="N18" s="20">
        <v>0</v>
      </c>
      <c r="O18" s="19">
        <v>0</v>
      </c>
      <c r="P18" s="20">
        <v>0</v>
      </c>
      <c r="Q18" s="19">
        <v>0</v>
      </c>
      <c r="R18" s="18">
        <v>0</v>
      </c>
      <c r="S18" s="19">
        <v>0</v>
      </c>
      <c r="T18" s="20">
        <v>0</v>
      </c>
      <c r="U18" s="19">
        <v>0</v>
      </c>
      <c r="V18" s="20">
        <v>0</v>
      </c>
      <c r="W18" s="19">
        <v>0</v>
      </c>
      <c r="X18" s="20">
        <v>0</v>
      </c>
      <c r="Y18" s="19">
        <v>0</v>
      </c>
      <c r="Z18" s="10"/>
      <c r="AA18" s="51">
        <f t="shared" si="15"/>
        <v>0</v>
      </c>
      <c r="AB18" s="2"/>
    </row>
    <row r="19" spans="1:28" ht="15.6" x14ac:dyDescent="0.3">
      <c r="A19" s="5" t="s">
        <v>17</v>
      </c>
      <c r="B19" s="18">
        <v>0</v>
      </c>
      <c r="C19" s="19">
        <v>0</v>
      </c>
      <c r="D19" s="20">
        <v>0</v>
      </c>
      <c r="E19" s="19">
        <v>0</v>
      </c>
      <c r="F19" s="20">
        <v>0</v>
      </c>
      <c r="G19" s="19">
        <v>0</v>
      </c>
      <c r="H19" s="20">
        <v>0</v>
      </c>
      <c r="I19" s="19">
        <v>0</v>
      </c>
      <c r="J19" s="18">
        <v>0</v>
      </c>
      <c r="K19" s="19">
        <v>0</v>
      </c>
      <c r="L19" s="20">
        <v>0</v>
      </c>
      <c r="M19" s="19">
        <v>0</v>
      </c>
      <c r="N19" s="20">
        <v>0</v>
      </c>
      <c r="O19" s="19">
        <v>0</v>
      </c>
      <c r="P19" s="20">
        <v>0</v>
      </c>
      <c r="Q19" s="19">
        <v>0</v>
      </c>
      <c r="R19" s="18">
        <v>0</v>
      </c>
      <c r="S19" s="19">
        <v>0</v>
      </c>
      <c r="T19" s="20">
        <v>0</v>
      </c>
      <c r="U19" s="19">
        <v>0</v>
      </c>
      <c r="V19" s="20">
        <v>0</v>
      </c>
      <c r="W19" s="19">
        <v>0</v>
      </c>
      <c r="X19" s="20">
        <v>0</v>
      </c>
      <c r="Y19" s="19">
        <v>0</v>
      </c>
      <c r="Z19" s="10"/>
      <c r="AA19" s="51">
        <f t="shared" si="15"/>
        <v>0</v>
      </c>
      <c r="AB19" s="2"/>
    </row>
    <row r="20" spans="1:28" ht="27" x14ac:dyDescent="0.3">
      <c r="A20" s="5" t="s">
        <v>63</v>
      </c>
      <c r="B20" s="18">
        <v>0</v>
      </c>
      <c r="C20" s="19">
        <v>0</v>
      </c>
      <c r="D20" s="20">
        <v>0</v>
      </c>
      <c r="E20" s="19">
        <v>0</v>
      </c>
      <c r="F20" s="20">
        <v>0</v>
      </c>
      <c r="G20" s="19">
        <v>0</v>
      </c>
      <c r="H20" s="20">
        <v>0</v>
      </c>
      <c r="I20" s="19">
        <v>0</v>
      </c>
      <c r="J20" s="18">
        <v>0</v>
      </c>
      <c r="K20" s="19">
        <v>0</v>
      </c>
      <c r="L20" s="20">
        <v>0</v>
      </c>
      <c r="M20" s="19">
        <v>0</v>
      </c>
      <c r="N20" s="20">
        <v>0</v>
      </c>
      <c r="O20" s="19">
        <v>0</v>
      </c>
      <c r="P20" s="20">
        <v>0</v>
      </c>
      <c r="Q20" s="19">
        <v>0</v>
      </c>
      <c r="R20" s="18">
        <v>0</v>
      </c>
      <c r="S20" s="19">
        <v>0</v>
      </c>
      <c r="T20" s="20">
        <v>0</v>
      </c>
      <c r="U20" s="19">
        <v>0</v>
      </c>
      <c r="V20" s="20">
        <v>0</v>
      </c>
      <c r="W20" s="19">
        <v>0</v>
      </c>
      <c r="X20" s="20">
        <v>0</v>
      </c>
      <c r="Y20" s="19">
        <v>0</v>
      </c>
      <c r="Z20" s="10"/>
      <c r="AA20" s="51">
        <f t="shared" si="15"/>
        <v>0</v>
      </c>
      <c r="AB20" s="2"/>
    </row>
    <row r="21" spans="1:28" ht="40.200000000000003" x14ac:dyDescent="0.3">
      <c r="A21" s="5" t="s">
        <v>30</v>
      </c>
      <c r="B21" s="18">
        <v>0</v>
      </c>
      <c r="C21" s="19">
        <v>0</v>
      </c>
      <c r="D21" s="20">
        <v>0</v>
      </c>
      <c r="E21" s="19">
        <v>0</v>
      </c>
      <c r="F21" s="20">
        <v>0</v>
      </c>
      <c r="G21" s="19">
        <v>0</v>
      </c>
      <c r="H21" s="20">
        <v>0</v>
      </c>
      <c r="I21" s="19">
        <v>0</v>
      </c>
      <c r="J21" s="18">
        <v>0</v>
      </c>
      <c r="K21" s="19">
        <v>0</v>
      </c>
      <c r="L21" s="20">
        <v>0</v>
      </c>
      <c r="M21" s="19">
        <v>0</v>
      </c>
      <c r="N21" s="20">
        <v>0</v>
      </c>
      <c r="O21" s="19">
        <v>0</v>
      </c>
      <c r="P21" s="20">
        <v>0</v>
      </c>
      <c r="Q21" s="19">
        <v>0</v>
      </c>
      <c r="R21" s="18">
        <v>0</v>
      </c>
      <c r="S21" s="19">
        <v>0</v>
      </c>
      <c r="T21" s="20">
        <v>0</v>
      </c>
      <c r="U21" s="19">
        <v>0</v>
      </c>
      <c r="V21" s="20">
        <v>0</v>
      </c>
      <c r="W21" s="19">
        <v>0</v>
      </c>
      <c r="X21" s="20">
        <v>0</v>
      </c>
      <c r="Y21" s="19">
        <v>0</v>
      </c>
      <c r="Z21" s="10"/>
      <c r="AA21" s="51">
        <f t="shared" si="15"/>
        <v>0</v>
      </c>
      <c r="AB21" s="2"/>
    </row>
    <row r="22" spans="1:28" ht="40.200000000000003" x14ac:dyDescent="0.3">
      <c r="A22" s="5" t="s">
        <v>61</v>
      </c>
      <c r="B22" s="18">
        <v>0</v>
      </c>
      <c r="C22" s="19">
        <v>0</v>
      </c>
      <c r="D22" s="20">
        <v>0</v>
      </c>
      <c r="E22" s="19">
        <v>0</v>
      </c>
      <c r="F22" s="20">
        <v>0</v>
      </c>
      <c r="G22" s="19">
        <v>0</v>
      </c>
      <c r="H22" s="20">
        <v>0</v>
      </c>
      <c r="I22" s="19">
        <v>0</v>
      </c>
      <c r="J22" s="18">
        <v>0</v>
      </c>
      <c r="K22" s="19">
        <v>0</v>
      </c>
      <c r="L22" s="20">
        <v>0</v>
      </c>
      <c r="M22" s="19">
        <v>0</v>
      </c>
      <c r="N22" s="20">
        <v>0</v>
      </c>
      <c r="O22" s="19">
        <v>0</v>
      </c>
      <c r="P22" s="20">
        <v>0</v>
      </c>
      <c r="Q22" s="19">
        <v>0</v>
      </c>
      <c r="R22" s="18">
        <v>0</v>
      </c>
      <c r="S22" s="19">
        <v>0</v>
      </c>
      <c r="T22" s="20">
        <v>0</v>
      </c>
      <c r="U22" s="19">
        <v>0</v>
      </c>
      <c r="V22" s="20">
        <v>0</v>
      </c>
      <c r="W22" s="19">
        <v>0</v>
      </c>
      <c r="X22" s="20">
        <v>0</v>
      </c>
      <c r="Y22" s="19">
        <v>0</v>
      </c>
      <c r="Z22" s="10"/>
      <c r="AA22" s="51">
        <f t="shared" si="15"/>
        <v>0</v>
      </c>
      <c r="AB22" s="2"/>
    </row>
    <row r="23" spans="1:28" ht="15.6" x14ac:dyDescent="0.3">
      <c r="A23" s="2"/>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2"/>
    </row>
    <row r="24" spans="1:28" ht="15.6" x14ac:dyDescent="0.3">
      <c r="A24" s="8" t="s">
        <v>18</v>
      </c>
      <c r="B24" s="50">
        <f>SUM(B16:B22)</f>
        <v>0</v>
      </c>
      <c r="C24" s="50">
        <f t="shared" ref="C24:I24" si="16">SUM(C16:C22)</f>
        <v>0</v>
      </c>
      <c r="D24" s="51">
        <f t="shared" si="16"/>
        <v>0</v>
      </c>
      <c r="E24" s="51">
        <f t="shared" si="16"/>
        <v>0</v>
      </c>
      <c r="F24" s="51">
        <f t="shared" si="16"/>
        <v>0</v>
      </c>
      <c r="G24" s="51">
        <f t="shared" si="16"/>
        <v>0</v>
      </c>
      <c r="H24" s="51">
        <f t="shared" si="16"/>
        <v>0</v>
      </c>
      <c r="I24" s="51">
        <f t="shared" si="16"/>
        <v>0</v>
      </c>
      <c r="J24" s="50">
        <f>SUM(J16:J22)</f>
        <v>0</v>
      </c>
      <c r="K24" s="50">
        <f t="shared" ref="K24:Q24" si="17">SUM(K16:K22)</f>
        <v>0</v>
      </c>
      <c r="L24" s="51">
        <f t="shared" si="17"/>
        <v>0</v>
      </c>
      <c r="M24" s="51">
        <f t="shared" si="17"/>
        <v>0</v>
      </c>
      <c r="N24" s="51">
        <f t="shared" si="17"/>
        <v>0</v>
      </c>
      <c r="O24" s="51">
        <f t="shared" si="17"/>
        <v>0</v>
      </c>
      <c r="P24" s="51">
        <f t="shared" si="17"/>
        <v>0</v>
      </c>
      <c r="Q24" s="51">
        <f t="shared" si="17"/>
        <v>0</v>
      </c>
      <c r="R24" s="50">
        <f>SUM(R16:R22)</f>
        <v>0</v>
      </c>
      <c r="S24" s="50">
        <f t="shared" ref="S24:Y24" si="18">SUM(S16:S22)</f>
        <v>0</v>
      </c>
      <c r="T24" s="51">
        <f t="shared" si="18"/>
        <v>0</v>
      </c>
      <c r="U24" s="51">
        <f t="shared" si="18"/>
        <v>0</v>
      </c>
      <c r="V24" s="51">
        <f t="shared" si="18"/>
        <v>0</v>
      </c>
      <c r="W24" s="51">
        <f t="shared" si="18"/>
        <v>0</v>
      </c>
      <c r="X24" s="51">
        <f t="shared" si="18"/>
        <v>0</v>
      </c>
      <c r="Y24" s="51">
        <f t="shared" si="18"/>
        <v>0</v>
      </c>
      <c r="Z24" s="21"/>
      <c r="AA24" s="51">
        <f>SUM(AA16:AA22)</f>
        <v>0</v>
      </c>
      <c r="AB24" s="2"/>
    </row>
    <row r="25" spans="1:28" ht="9.6" customHeight="1" x14ac:dyDescent="0.3">
      <c r="A25" s="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2"/>
    </row>
    <row r="26" spans="1:28" ht="15.6" x14ac:dyDescent="0.3">
      <c r="A26" s="7" t="s">
        <v>19</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2"/>
    </row>
    <row r="27" spans="1:28" ht="40.200000000000003" x14ac:dyDescent="0.3">
      <c r="A27" s="5" t="s">
        <v>20</v>
      </c>
      <c r="B27" s="20">
        <v>0</v>
      </c>
      <c r="C27" s="19">
        <v>0</v>
      </c>
      <c r="D27" s="20">
        <v>0</v>
      </c>
      <c r="E27" s="19">
        <v>0</v>
      </c>
      <c r="F27" s="20">
        <v>0</v>
      </c>
      <c r="G27" s="19">
        <v>0</v>
      </c>
      <c r="H27" s="20">
        <v>0</v>
      </c>
      <c r="I27" s="19">
        <v>0</v>
      </c>
      <c r="J27" s="20">
        <v>0</v>
      </c>
      <c r="K27" s="19">
        <v>0</v>
      </c>
      <c r="L27" s="20">
        <v>0</v>
      </c>
      <c r="M27" s="19">
        <v>0</v>
      </c>
      <c r="N27" s="20">
        <v>0</v>
      </c>
      <c r="O27" s="19">
        <v>0</v>
      </c>
      <c r="P27" s="20">
        <v>0</v>
      </c>
      <c r="Q27" s="19">
        <v>0</v>
      </c>
      <c r="R27" s="20">
        <v>0</v>
      </c>
      <c r="S27" s="19">
        <v>0</v>
      </c>
      <c r="T27" s="20">
        <v>0</v>
      </c>
      <c r="U27" s="19">
        <v>0</v>
      </c>
      <c r="V27" s="20">
        <v>0</v>
      </c>
      <c r="W27" s="19">
        <v>0</v>
      </c>
      <c r="X27" s="20">
        <v>0</v>
      </c>
      <c r="Y27" s="19">
        <v>0</v>
      </c>
      <c r="Z27" s="10"/>
      <c r="AA27" s="51">
        <f>SUM(B27:Y27)</f>
        <v>0</v>
      </c>
      <c r="AB27" s="2"/>
    </row>
    <row r="28" spans="1:28" ht="46.2" customHeight="1" x14ac:dyDescent="0.3">
      <c r="A28" s="5" t="s">
        <v>59</v>
      </c>
      <c r="B28" s="20">
        <v>0</v>
      </c>
      <c r="C28" s="19">
        <v>0</v>
      </c>
      <c r="D28" s="20">
        <v>0</v>
      </c>
      <c r="E28" s="19">
        <v>0</v>
      </c>
      <c r="F28" s="20">
        <v>0</v>
      </c>
      <c r="G28" s="19">
        <v>0</v>
      </c>
      <c r="H28" s="20">
        <v>0</v>
      </c>
      <c r="I28" s="19">
        <v>0</v>
      </c>
      <c r="J28" s="20">
        <v>0</v>
      </c>
      <c r="K28" s="19">
        <v>0</v>
      </c>
      <c r="L28" s="20">
        <v>0</v>
      </c>
      <c r="M28" s="19">
        <v>0</v>
      </c>
      <c r="N28" s="20">
        <v>0</v>
      </c>
      <c r="O28" s="19">
        <v>0</v>
      </c>
      <c r="P28" s="20">
        <v>0</v>
      </c>
      <c r="Q28" s="19">
        <v>0</v>
      </c>
      <c r="R28" s="20">
        <v>0</v>
      </c>
      <c r="S28" s="19">
        <v>0</v>
      </c>
      <c r="T28" s="20">
        <v>0</v>
      </c>
      <c r="U28" s="19">
        <v>0</v>
      </c>
      <c r="V28" s="20">
        <v>0</v>
      </c>
      <c r="W28" s="19">
        <v>0</v>
      </c>
      <c r="X28" s="20">
        <v>0</v>
      </c>
      <c r="Y28" s="19">
        <v>0</v>
      </c>
      <c r="Z28" s="10"/>
      <c r="AA28" s="51">
        <f>SUM(B28:Y28)</f>
        <v>0</v>
      </c>
      <c r="AB28" s="2"/>
    </row>
    <row r="29" spans="1:28" ht="40.200000000000003" x14ac:dyDescent="0.3">
      <c r="A29" s="5" t="s">
        <v>21</v>
      </c>
      <c r="B29" s="20">
        <v>0</v>
      </c>
      <c r="C29" s="19">
        <v>0</v>
      </c>
      <c r="D29" s="20">
        <v>0</v>
      </c>
      <c r="E29" s="19">
        <v>0</v>
      </c>
      <c r="F29" s="20">
        <v>0</v>
      </c>
      <c r="G29" s="19">
        <v>0</v>
      </c>
      <c r="H29" s="20">
        <v>0</v>
      </c>
      <c r="I29" s="19">
        <v>0</v>
      </c>
      <c r="J29" s="20">
        <v>0</v>
      </c>
      <c r="K29" s="19">
        <v>0</v>
      </c>
      <c r="L29" s="20">
        <v>0</v>
      </c>
      <c r="M29" s="19">
        <v>0</v>
      </c>
      <c r="N29" s="20">
        <v>0</v>
      </c>
      <c r="O29" s="19">
        <v>0</v>
      </c>
      <c r="P29" s="20">
        <v>0</v>
      </c>
      <c r="Q29" s="19">
        <v>0</v>
      </c>
      <c r="R29" s="20">
        <v>0</v>
      </c>
      <c r="S29" s="19">
        <v>0</v>
      </c>
      <c r="T29" s="20">
        <v>0</v>
      </c>
      <c r="U29" s="19">
        <v>0</v>
      </c>
      <c r="V29" s="20">
        <v>0</v>
      </c>
      <c r="W29" s="19">
        <v>0</v>
      </c>
      <c r="X29" s="20">
        <v>0</v>
      </c>
      <c r="Y29" s="19">
        <v>0</v>
      </c>
      <c r="Z29" s="10"/>
      <c r="AA29" s="51">
        <f>SUM(B29:Y29)</f>
        <v>0</v>
      </c>
      <c r="AB29" s="2"/>
    </row>
    <row r="30" spans="1:28" ht="53.4" x14ac:dyDescent="0.3">
      <c r="A30" s="5" t="s">
        <v>29</v>
      </c>
      <c r="B30" s="20">
        <v>0</v>
      </c>
      <c r="C30" s="19">
        <v>0</v>
      </c>
      <c r="D30" s="20">
        <v>0</v>
      </c>
      <c r="E30" s="19">
        <v>0</v>
      </c>
      <c r="F30" s="20">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10"/>
      <c r="AA30" s="51">
        <f>SUM(B30:Y30)</f>
        <v>0</v>
      </c>
      <c r="AB30" s="2"/>
    </row>
    <row r="31" spans="1:28" ht="40.200000000000003" x14ac:dyDescent="0.3">
      <c r="A31" s="5" t="s">
        <v>28</v>
      </c>
      <c r="B31" s="20">
        <v>0</v>
      </c>
      <c r="C31" s="19">
        <v>0</v>
      </c>
      <c r="D31" s="20">
        <v>0</v>
      </c>
      <c r="E31" s="19">
        <v>0</v>
      </c>
      <c r="F31" s="20">
        <v>0</v>
      </c>
      <c r="G31" s="19">
        <v>0</v>
      </c>
      <c r="H31" s="20">
        <v>0</v>
      </c>
      <c r="I31" s="19">
        <v>0</v>
      </c>
      <c r="J31" s="20">
        <v>0</v>
      </c>
      <c r="K31" s="19">
        <v>0</v>
      </c>
      <c r="L31" s="20">
        <v>0</v>
      </c>
      <c r="M31" s="19">
        <v>0</v>
      </c>
      <c r="N31" s="20">
        <v>0</v>
      </c>
      <c r="O31" s="19">
        <v>0</v>
      </c>
      <c r="P31" s="20">
        <v>0</v>
      </c>
      <c r="Q31" s="19">
        <v>0</v>
      </c>
      <c r="R31" s="20">
        <v>0</v>
      </c>
      <c r="S31" s="19">
        <v>0</v>
      </c>
      <c r="T31" s="20">
        <v>0</v>
      </c>
      <c r="U31" s="19">
        <v>0</v>
      </c>
      <c r="V31" s="20">
        <v>0</v>
      </c>
      <c r="W31" s="19">
        <v>0</v>
      </c>
      <c r="X31" s="20">
        <v>0</v>
      </c>
      <c r="Y31" s="19">
        <v>0</v>
      </c>
      <c r="Z31" s="10"/>
      <c r="AA31" s="51">
        <f>SUM(B31:Y31)</f>
        <v>0</v>
      </c>
      <c r="AB31" s="2"/>
    </row>
    <row r="32" spans="1:28" ht="15.6" x14ac:dyDescent="0.3">
      <c r="A32" s="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2"/>
    </row>
    <row r="33" spans="1:28" ht="15.6" x14ac:dyDescent="0.3">
      <c r="A33" s="9" t="s">
        <v>18</v>
      </c>
      <c r="B33" s="50">
        <f>SUM(B27:B31)</f>
        <v>0</v>
      </c>
      <c r="C33" s="50">
        <f t="shared" ref="C33:H33" si="19">SUM(C27:C31)</f>
        <v>0</v>
      </c>
      <c r="D33" s="51">
        <f t="shared" si="19"/>
        <v>0</v>
      </c>
      <c r="E33" s="51">
        <f t="shared" si="19"/>
        <v>0</v>
      </c>
      <c r="F33" s="51">
        <f t="shared" si="19"/>
        <v>0</v>
      </c>
      <c r="G33" s="51">
        <f t="shared" si="19"/>
        <v>0</v>
      </c>
      <c r="H33" s="51">
        <f t="shared" si="19"/>
        <v>0</v>
      </c>
      <c r="I33" s="51">
        <f t="shared" ref="I33:Y33" si="20">SUM(I27:I31)</f>
        <v>0</v>
      </c>
      <c r="J33" s="51">
        <f t="shared" si="20"/>
        <v>0</v>
      </c>
      <c r="K33" s="51">
        <f t="shared" si="20"/>
        <v>0</v>
      </c>
      <c r="L33" s="51">
        <f t="shared" si="20"/>
        <v>0</v>
      </c>
      <c r="M33" s="51">
        <f t="shared" si="20"/>
        <v>0</v>
      </c>
      <c r="N33" s="51">
        <f t="shared" si="20"/>
        <v>0</v>
      </c>
      <c r="O33" s="51">
        <f t="shared" si="20"/>
        <v>0</v>
      </c>
      <c r="P33" s="51">
        <f t="shared" si="20"/>
        <v>0</v>
      </c>
      <c r="Q33" s="51">
        <f t="shared" si="20"/>
        <v>0</v>
      </c>
      <c r="R33" s="51">
        <f t="shared" si="20"/>
        <v>0</v>
      </c>
      <c r="S33" s="51">
        <f t="shared" si="20"/>
        <v>0</v>
      </c>
      <c r="T33" s="51">
        <f t="shared" si="20"/>
        <v>0</v>
      </c>
      <c r="U33" s="51">
        <f t="shared" si="20"/>
        <v>0</v>
      </c>
      <c r="V33" s="51">
        <f t="shared" si="20"/>
        <v>0</v>
      </c>
      <c r="W33" s="51">
        <f t="shared" si="20"/>
        <v>0</v>
      </c>
      <c r="X33" s="51">
        <f t="shared" si="20"/>
        <v>0</v>
      </c>
      <c r="Y33" s="51">
        <f t="shared" si="20"/>
        <v>0</v>
      </c>
      <c r="Z33" s="21"/>
      <c r="AA33" s="51">
        <f>SUM(AA27:AA31)</f>
        <v>0</v>
      </c>
      <c r="AB33" s="2"/>
    </row>
    <row r="34" spans="1:28" ht="15.6" x14ac:dyDescent="0.3">
      <c r="A34" s="2"/>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22"/>
      <c r="AB34" s="2"/>
    </row>
    <row r="35" spans="1:28" ht="15.6" x14ac:dyDescent="0.3">
      <c r="A35" s="9" t="s">
        <v>22</v>
      </c>
      <c r="B35" s="50">
        <f>SUM(B24-B33)</f>
        <v>0</v>
      </c>
      <c r="C35" s="50">
        <f t="shared" ref="C35:H35" si="21">SUM(C24-C33)</f>
        <v>0</v>
      </c>
      <c r="D35" s="51">
        <f t="shared" si="21"/>
        <v>0</v>
      </c>
      <c r="E35" s="51">
        <f t="shared" si="21"/>
        <v>0</v>
      </c>
      <c r="F35" s="51">
        <f t="shared" si="21"/>
        <v>0</v>
      </c>
      <c r="G35" s="51">
        <f t="shared" si="21"/>
        <v>0</v>
      </c>
      <c r="H35" s="51">
        <f t="shared" si="21"/>
        <v>0</v>
      </c>
      <c r="I35" s="51">
        <f t="shared" ref="I35:Y35" si="22">SUM(I24-I33)</f>
        <v>0</v>
      </c>
      <c r="J35" s="51">
        <f t="shared" si="22"/>
        <v>0</v>
      </c>
      <c r="K35" s="51">
        <f t="shared" si="22"/>
        <v>0</v>
      </c>
      <c r="L35" s="51">
        <f t="shared" si="22"/>
        <v>0</v>
      </c>
      <c r="M35" s="51">
        <f t="shared" si="22"/>
        <v>0</v>
      </c>
      <c r="N35" s="51">
        <f t="shared" si="22"/>
        <v>0</v>
      </c>
      <c r="O35" s="51">
        <f t="shared" si="22"/>
        <v>0</v>
      </c>
      <c r="P35" s="51">
        <f t="shared" si="22"/>
        <v>0</v>
      </c>
      <c r="Q35" s="51">
        <f t="shared" si="22"/>
        <v>0</v>
      </c>
      <c r="R35" s="51">
        <f t="shared" si="22"/>
        <v>0</v>
      </c>
      <c r="S35" s="51">
        <f t="shared" si="22"/>
        <v>0</v>
      </c>
      <c r="T35" s="51">
        <f t="shared" si="22"/>
        <v>0</v>
      </c>
      <c r="U35" s="51">
        <f t="shared" si="22"/>
        <v>0</v>
      </c>
      <c r="V35" s="51">
        <f t="shared" si="22"/>
        <v>0</v>
      </c>
      <c r="W35" s="51">
        <f t="shared" si="22"/>
        <v>0</v>
      </c>
      <c r="X35" s="51">
        <f t="shared" si="22"/>
        <v>0</v>
      </c>
      <c r="Y35" s="51">
        <f t="shared" si="22"/>
        <v>0</v>
      </c>
      <c r="Z35" s="21"/>
      <c r="AA35" s="51">
        <f>SUM(AA24-AA33)</f>
        <v>0</v>
      </c>
      <c r="AB35" s="2"/>
    </row>
    <row r="36" spans="1:28" ht="15.6" x14ac:dyDescent="0.3">
      <c r="A36" s="2"/>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22"/>
      <c r="AB36" s="2"/>
    </row>
    <row r="37" spans="1:28" ht="15.6" x14ac:dyDescent="0.3">
      <c r="A37" s="9" t="s">
        <v>23</v>
      </c>
      <c r="B37" s="50">
        <f>SUM($B$8-B35)</f>
        <v>0</v>
      </c>
      <c r="C37" s="50">
        <f>B37-C35</f>
        <v>0</v>
      </c>
      <c r="D37" s="50">
        <f t="shared" ref="D37:Y37" si="23">C37-D35</f>
        <v>0</v>
      </c>
      <c r="E37" s="50">
        <f t="shared" si="23"/>
        <v>0</v>
      </c>
      <c r="F37" s="50">
        <f t="shared" si="23"/>
        <v>0</v>
      </c>
      <c r="G37" s="50">
        <f t="shared" si="23"/>
        <v>0</v>
      </c>
      <c r="H37" s="50">
        <f t="shared" si="23"/>
        <v>0</v>
      </c>
      <c r="I37" s="50">
        <f t="shared" si="23"/>
        <v>0</v>
      </c>
      <c r="J37" s="50">
        <f t="shared" si="23"/>
        <v>0</v>
      </c>
      <c r="K37" s="50">
        <f t="shared" si="23"/>
        <v>0</v>
      </c>
      <c r="L37" s="50">
        <f t="shared" si="23"/>
        <v>0</v>
      </c>
      <c r="M37" s="50">
        <f t="shared" si="23"/>
        <v>0</v>
      </c>
      <c r="N37" s="50">
        <f t="shared" si="23"/>
        <v>0</v>
      </c>
      <c r="O37" s="50">
        <f t="shared" si="23"/>
        <v>0</v>
      </c>
      <c r="P37" s="50">
        <f t="shared" si="23"/>
        <v>0</v>
      </c>
      <c r="Q37" s="50">
        <f t="shared" si="23"/>
        <v>0</v>
      </c>
      <c r="R37" s="50">
        <f t="shared" si="23"/>
        <v>0</v>
      </c>
      <c r="S37" s="50">
        <f t="shared" si="23"/>
        <v>0</v>
      </c>
      <c r="T37" s="50">
        <f t="shared" si="23"/>
        <v>0</v>
      </c>
      <c r="U37" s="50">
        <f t="shared" si="23"/>
        <v>0</v>
      </c>
      <c r="V37" s="50">
        <f t="shared" si="23"/>
        <v>0</v>
      </c>
      <c r="W37" s="50">
        <f t="shared" si="23"/>
        <v>0</v>
      </c>
      <c r="X37" s="50">
        <f t="shared" si="23"/>
        <v>0</v>
      </c>
      <c r="Y37" s="50">
        <f t="shared" si="23"/>
        <v>0</v>
      </c>
      <c r="Z37" s="21"/>
      <c r="AA37" s="51">
        <f>Y37</f>
        <v>0</v>
      </c>
      <c r="AB37" s="2"/>
    </row>
    <row r="38" spans="1:28" ht="15.6" x14ac:dyDescent="0.3">
      <c r="A38" s="2"/>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22"/>
      <c r="AB38" s="2"/>
    </row>
    <row r="39" spans="1:28" ht="10.199999999999999" customHeight="1" x14ac:dyDescent="0.3">
      <c r="A39" s="2"/>
      <c r="B39" s="23"/>
      <c r="C39" s="24"/>
      <c r="D39" s="20"/>
      <c r="E39" s="19"/>
      <c r="F39" s="20"/>
      <c r="G39" s="24"/>
      <c r="H39" s="20"/>
      <c r="I39" s="19"/>
      <c r="J39" s="23"/>
      <c r="K39" s="24"/>
      <c r="L39" s="20"/>
      <c r="M39" s="19"/>
      <c r="N39" s="20"/>
      <c r="O39" s="24"/>
      <c r="P39" s="20"/>
      <c r="Q39" s="19"/>
      <c r="R39" s="23"/>
      <c r="S39" s="24"/>
      <c r="T39" s="20"/>
      <c r="U39" s="19"/>
      <c r="V39" s="20"/>
      <c r="W39" s="24"/>
      <c r="X39" s="20"/>
      <c r="Y39" s="19"/>
      <c r="Z39" s="10"/>
      <c r="AA39" s="25"/>
      <c r="AB39" s="2"/>
    </row>
    <row r="40" spans="1:28" ht="16.8" x14ac:dyDescent="0.4">
      <c r="A40" s="7" t="s">
        <v>44</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26"/>
      <c r="AB40" s="2"/>
    </row>
    <row r="41" spans="1:28" ht="15.6" x14ac:dyDescent="0.3">
      <c r="A41" s="5" t="s">
        <v>32</v>
      </c>
      <c r="B41" s="27"/>
      <c r="C41" s="28"/>
      <c r="D41" s="27"/>
      <c r="E41" s="28"/>
      <c r="F41" s="27"/>
      <c r="G41" s="28"/>
      <c r="H41" s="27"/>
      <c r="I41" s="28"/>
      <c r="J41" s="27"/>
      <c r="K41" s="28"/>
      <c r="L41" s="27"/>
      <c r="M41" s="28"/>
      <c r="N41" s="27"/>
      <c r="O41" s="28"/>
      <c r="P41" s="27"/>
      <c r="Q41" s="28"/>
      <c r="R41" s="27"/>
      <c r="S41" s="28"/>
      <c r="T41" s="27"/>
      <c r="U41" s="28"/>
      <c r="V41" s="27"/>
      <c r="W41" s="28"/>
      <c r="X41" s="27"/>
      <c r="Y41" s="28"/>
      <c r="Z41" s="29"/>
      <c r="AA41" s="52">
        <f>+SUM(B41:Y41)/24</f>
        <v>0</v>
      </c>
      <c r="AB41" s="2"/>
    </row>
    <row r="42" spans="1:28" ht="11.4" customHeight="1" x14ac:dyDescent="0.3">
      <c r="A42" s="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38" t="s">
        <v>45</v>
      </c>
      <c r="AB42" s="2"/>
    </row>
    <row r="43" spans="1:28" ht="15.6" x14ac:dyDescent="0.3">
      <c r="A43" s="7" t="s">
        <v>43</v>
      </c>
      <c r="B43" s="30" t="s">
        <v>168</v>
      </c>
      <c r="C43" s="10"/>
      <c r="D43" s="10"/>
      <c r="E43" s="10"/>
      <c r="F43" s="10"/>
      <c r="G43" s="10"/>
      <c r="H43" s="10"/>
      <c r="I43" s="10"/>
      <c r="J43" s="30"/>
      <c r="K43" s="10"/>
      <c r="L43" s="10"/>
      <c r="M43" s="10"/>
      <c r="N43" s="10"/>
      <c r="O43" s="10"/>
      <c r="P43" s="10"/>
      <c r="Q43" s="10"/>
      <c r="R43" s="30"/>
      <c r="S43" s="10"/>
      <c r="T43" s="10"/>
      <c r="U43" s="10"/>
      <c r="V43" s="10"/>
      <c r="W43" s="10"/>
      <c r="X43" s="10"/>
      <c r="Y43" s="10"/>
      <c r="Z43" s="10"/>
      <c r="AA43" s="22"/>
      <c r="AB43" s="2"/>
    </row>
    <row r="44" spans="1:28" ht="15.6" x14ac:dyDescent="0.3">
      <c r="A44" s="5" t="s">
        <v>24</v>
      </c>
      <c r="B44" s="25" t="e">
        <f t="shared" ref="B44:I44" si="24">SUM(B16,B17,B18,B27,B29,B30,B31)/SUM(B24,B33)</f>
        <v>#DIV/0!</v>
      </c>
      <c r="C44" s="31" t="e">
        <f t="shared" si="24"/>
        <v>#DIV/0!</v>
      </c>
      <c r="D44" s="25" t="e">
        <f t="shared" si="24"/>
        <v>#DIV/0!</v>
      </c>
      <c r="E44" s="31" t="e">
        <f t="shared" si="24"/>
        <v>#DIV/0!</v>
      </c>
      <c r="F44" s="25" t="e">
        <f t="shared" si="24"/>
        <v>#DIV/0!</v>
      </c>
      <c r="G44" s="31" t="e">
        <f t="shared" si="24"/>
        <v>#DIV/0!</v>
      </c>
      <c r="H44" s="25" t="e">
        <f t="shared" si="24"/>
        <v>#DIV/0!</v>
      </c>
      <c r="I44" s="31" t="e">
        <f t="shared" si="24"/>
        <v>#DIV/0!</v>
      </c>
      <c r="J44" s="25" t="e">
        <f t="shared" ref="J44:Q44" si="25">SUM(J16,J17,J18,J27,J29,J30,J31)/SUM(J24,J33)</f>
        <v>#DIV/0!</v>
      </c>
      <c r="K44" s="31" t="e">
        <f t="shared" si="25"/>
        <v>#DIV/0!</v>
      </c>
      <c r="L44" s="25" t="e">
        <f t="shared" si="25"/>
        <v>#DIV/0!</v>
      </c>
      <c r="M44" s="31" t="e">
        <f t="shared" si="25"/>
        <v>#DIV/0!</v>
      </c>
      <c r="N44" s="25" t="e">
        <f t="shared" si="25"/>
        <v>#DIV/0!</v>
      </c>
      <c r="O44" s="31" t="e">
        <f t="shared" si="25"/>
        <v>#DIV/0!</v>
      </c>
      <c r="P44" s="25" t="e">
        <f t="shared" si="25"/>
        <v>#DIV/0!</v>
      </c>
      <c r="Q44" s="31" t="e">
        <f t="shared" si="25"/>
        <v>#DIV/0!</v>
      </c>
      <c r="R44" s="25" t="e">
        <f t="shared" ref="R44:Y44" si="26">SUM(R16,R17,R18,R27,R29,R30,R31)/SUM(R24,R33)</f>
        <v>#DIV/0!</v>
      </c>
      <c r="S44" s="31" t="e">
        <f t="shared" si="26"/>
        <v>#DIV/0!</v>
      </c>
      <c r="T44" s="25" t="e">
        <f t="shared" si="26"/>
        <v>#DIV/0!</v>
      </c>
      <c r="U44" s="31" t="e">
        <f t="shared" si="26"/>
        <v>#DIV/0!</v>
      </c>
      <c r="V44" s="25" t="e">
        <f t="shared" si="26"/>
        <v>#DIV/0!</v>
      </c>
      <c r="W44" s="31" t="e">
        <f t="shared" si="26"/>
        <v>#DIV/0!</v>
      </c>
      <c r="X44" s="25" t="e">
        <f t="shared" si="26"/>
        <v>#DIV/0!</v>
      </c>
      <c r="Y44" s="31" t="e">
        <f t="shared" si="26"/>
        <v>#DIV/0!</v>
      </c>
      <c r="Z44" s="32"/>
      <c r="AA44" s="25" t="e">
        <f>SUM(AA16,AA17,AA18,AA27,AA29,AA30,AA31)/SUM(AA24,AA33)</f>
        <v>#DIV/0!</v>
      </c>
      <c r="AB44" s="2"/>
    </row>
    <row r="45" spans="1:28" ht="15.6" x14ac:dyDescent="0.3">
      <c r="A45" s="5" t="s">
        <v>25</v>
      </c>
      <c r="B45" s="25" t="e">
        <f t="shared" ref="B45:I45" si="27">SUM(B20,B21,B22)/SUM(B24,B33)</f>
        <v>#DIV/0!</v>
      </c>
      <c r="C45" s="31" t="e">
        <f t="shared" si="27"/>
        <v>#DIV/0!</v>
      </c>
      <c r="D45" s="25" t="e">
        <f t="shared" si="27"/>
        <v>#DIV/0!</v>
      </c>
      <c r="E45" s="31" t="e">
        <f t="shared" si="27"/>
        <v>#DIV/0!</v>
      </c>
      <c r="F45" s="25" t="e">
        <f t="shared" si="27"/>
        <v>#DIV/0!</v>
      </c>
      <c r="G45" s="31" t="e">
        <f t="shared" si="27"/>
        <v>#DIV/0!</v>
      </c>
      <c r="H45" s="25" t="e">
        <f t="shared" si="27"/>
        <v>#DIV/0!</v>
      </c>
      <c r="I45" s="31" t="e">
        <f t="shared" si="27"/>
        <v>#DIV/0!</v>
      </c>
      <c r="J45" s="25" t="e">
        <f t="shared" ref="J45:Q45" si="28">SUM(J20,J21,J22)/SUM(J24,J33)</f>
        <v>#DIV/0!</v>
      </c>
      <c r="K45" s="31" t="e">
        <f t="shared" si="28"/>
        <v>#DIV/0!</v>
      </c>
      <c r="L45" s="25" t="e">
        <f t="shared" si="28"/>
        <v>#DIV/0!</v>
      </c>
      <c r="M45" s="31" t="e">
        <f t="shared" si="28"/>
        <v>#DIV/0!</v>
      </c>
      <c r="N45" s="25" t="e">
        <f t="shared" si="28"/>
        <v>#DIV/0!</v>
      </c>
      <c r="O45" s="31" t="e">
        <f t="shared" si="28"/>
        <v>#DIV/0!</v>
      </c>
      <c r="P45" s="25" t="e">
        <f t="shared" si="28"/>
        <v>#DIV/0!</v>
      </c>
      <c r="Q45" s="31" t="e">
        <f t="shared" si="28"/>
        <v>#DIV/0!</v>
      </c>
      <c r="R45" s="25" t="e">
        <f t="shared" ref="R45:Y45" si="29">SUM(R20,R21,R22)/SUM(R24,R33)</f>
        <v>#DIV/0!</v>
      </c>
      <c r="S45" s="31" t="e">
        <f t="shared" si="29"/>
        <v>#DIV/0!</v>
      </c>
      <c r="T45" s="25" t="e">
        <f t="shared" si="29"/>
        <v>#DIV/0!</v>
      </c>
      <c r="U45" s="31" t="e">
        <f t="shared" si="29"/>
        <v>#DIV/0!</v>
      </c>
      <c r="V45" s="25" t="e">
        <f t="shared" si="29"/>
        <v>#DIV/0!</v>
      </c>
      <c r="W45" s="31" t="e">
        <f t="shared" si="29"/>
        <v>#DIV/0!</v>
      </c>
      <c r="X45" s="25" t="e">
        <f t="shared" si="29"/>
        <v>#DIV/0!</v>
      </c>
      <c r="Y45" s="31" t="e">
        <f t="shared" si="29"/>
        <v>#DIV/0!</v>
      </c>
      <c r="Z45" s="10"/>
      <c r="AA45" s="25" t="e">
        <f>SUM(AA20,AA21,AA22)/SUM(AA24,AA33)</f>
        <v>#DIV/0!</v>
      </c>
      <c r="AB45" s="2"/>
    </row>
    <row r="46" spans="1:28" s="59" customFormat="1" ht="15.6" x14ac:dyDescent="0.3">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7"/>
      <c r="AA46" s="56"/>
      <c r="AB46" s="58"/>
    </row>
    <row r="47" spans="1:28" ht="15.6" x14ac:dyDescent="0.3">
      <c r="A47" s="6" t="s">
        <v>58</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2"/>
    </row>
    <row r="48" spans="1:28" ht="15.6" x14ac:dyDescent="0.3">
      <c r="A48" s="6" t="s">
        <v>60</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2"/>
    </row>
    <row r="49" spans="1:28" ht="15.6" x14ac:dyDescent="0.3">
      <c r="A49" s="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2"/>
    </row>
    <row r="50" spans="1:28" ht="15.6" x14ac:dyDescent="0.3">
      <c r="A50" s="6" t="s">
        <v>54</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2"/>
    </row>
    <row r="51" spans="1:28" ht="15.6" x14ac:dyDescent="0.3">
      <c r="A51" s="4"/>
      <c r="B51" s="6" t="s">
        <v>26</v>
      </c>
      <c r="C51" s="10"/>
      <c r="D51" s="10"/>
      <c r="E51" s="10"/>
      <c r="F51" s="10"/>
      <c r="G51" s="10"/>
      <c r="H51" s="10"/>
      <c r="I51" s="10"/>
      <c r="J51" s="6"/>
      <c r="K51" s="10"/>
      <c r="L51" s="10"/>
      <c r="M51" s="10"/>
      <c r="N51" s="10"/>
      <c r="O51" s="10"/>
      <c r="P51" s="10"/>
      <c r="Q51" s="10"/>
      <c r="R51" s="6"/>
      <c r="S51" s="10"/>
      <c r="T51" s="10"/>
      <c r="U51" s="10"/>
      <c r="V51" s="10"/>
      <c r="W51" s="10"/>
      <c r="X51" s="10"/>
      <c r="Y51" s="10"/>
      <c r="Z51" s="10"/>
      <c r="AA51" s="10"/>
      <c r="AB51" s="2"/>
    </row>
    <row r="52" spans="1:28" ht="15.6" x14ac:dyDescent="0.3">
      <c r="A52" s="4"/>
      <c r="B52" s="6" t="s">
        <v>27</v>
      </c>
      <c r="C52" s="10"/>
      <c r="D52" s="10"/>
      <c r="E52" s="10"/>
      <c r="F52" s="10"/>
      <c r="G52" s="10"/>
      <c r="H52" s="10"/>
      <c r="I52" s="10"/>
      <c r="J52" s="6"/>
      <c r="K52" s="10"/>
      <c r="L52" s="10"/>
      <c r="M52" s="10"/>
      <c r="N52" s="10"/>
      <c r="O52" s="10"/>
      <c r="P52" s="10"/>
      <c r="Q52" s="10"/>
      <c r="R52" s="6"/>
      <c r="S52" s="10"/>
      <c r="T52" s="10"/>
      <c r="U52" s="10"/>
      <c r="V52" s="10"/>
      <c r="W52" s="10"/>
      <c r="X52" s="10"/>
      <c r="Y52" s="10"/>
      <c r="Z52" s="10"/>
      <c r="AA52" s="10"/>
      <c r="AB52" s="2"/>
    </row>
    <row r="53" spans="1:28" ht="15.6" x14ac:dyDescent="0.3">
      <c r="A53" s="4"/>
      <c r="B53" s="6"/>
      <c r="C53" s="10"/>
      <c r="D53" s="10"/>
      <c r="E53" s="10"/>
      <c r="F53" s="10"/>
      <c r="G53" s="10"/>
      <c r="H53" s="10"/>
      <c r="I53" s="10"/>
      <c r="J53" s="6"/>
      <c r="K53" s="10"/>
      <c r="L53" s="10"/>
      <c r="M53" s="10"/>
      <c r="N53" s="10"/>
      <c r="O53" s="10"/>
      <c r="P53" s="10"/>
      <c r="Q53" s="10"/>
      <c r="R53" s="6"/>
      <c r="S53" s="10"/>
      <c r="T53" s="10"/>
      <c r="U53" s="10"/>
      <c r="V53" s="10"/>
      <c r="W53" s="10"/>
      <c r="X53" s="10"/>
      <c r="Y53" s="10"/>
      <c r="Z53" s="10"/>
      <c r="AA53" s="10"/>
      <c r="AB53" s="2"/>
    </row>
    <row r="54" spans="1:28" ht="15.6" x14ac:dyDescent="0.3">
      <c r="A54" s="6" t="s">
        <v>55</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2"/>
    </row>
    <row r="55" spans="1:28" ht="11.4" customHeight="1" x14ac:dyDescent="0.3">
      <c r="A55" s="4"/>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2"/>
    </row>
    <row r="56" spans="1:28" ht="15.6" x14ac:dyDescent="0.3">
      <c r="A56" s="6" t="s">
        <v>56</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2"/>
    </row>
    <row r="57" spans="1:28" ht="11.4" customHeight="1" x14ac:dyDescent="0.3">
      <c r="A57" s="4"/>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2"/>
    </row>
    <row r="58" spans="1:28" ht="15.6" x14ac:dyDescent="0.3">
      <c r="A58" s="6" t="s">
        <v>57</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2"/>
    </row>
    <row r="59" spans="1:28" ht="11.4" customHeight="1" x14ac:dyDescent="0.3">
      <c r="A59" s="4"/>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2"/>
    </row>
    <row r="60" spans="1:28" ht="15.6" x14ac:dyDescent="0.3">
      <c r="A60" s="6" t="s">
        <v>64</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2"/>
    </row>
    <row r="61" spans="1:28" ht="15.6" x14ac:dyDescent="0.3">
      <c r="A61" s="2"/>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2"/>
    </row>
    <row r="62" spans="1:28" ht="15.6" x14ac:dyDescent="0.3">
      <c r="A62" s="2"/>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2"/>
    </row>
    <row r="63" spans="1:28" ht="15.6" x14ac:dyDescent="0.3">
      <c r="A63" s="2"/>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2"/>
    </row>
    <row r="64" spans="1:28" ht="15.6" x14ac:dyDescent="0.3">
      <c r="A64" s="2"/>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2"/>
    </row>
    <row r="65" spans="1:28" ht="15.6" x14ac:dyDescent="0.3">
      <c r="A65" s="12"/>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2"/>
    </row>
    <row r="66" spans="1:28" ht="15.6" x14ac:dyDescent="0.3">
      <c r="A66" s="12" t="s">
        <v>0</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2"/>
    </row>
    <row r="67" spans="1:28" ht="15.6" x14ac:dyDescent="0.3">
      <c r="A67" s="12" t="s">
        <v>1</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2"/>
    </row>
    <row r="68" spans="1:28" ht="15.6" x14ac:dyDescent="0.3">
      <c r="A68" s="12" t="s">
        <v>2</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2"/>
    </row>
    <row r="69" spans="1:28" ht="15.6" x14ac:dyDescent="0.3">
      <c r="A69" s="13" t="s">
        <v>3</v>
      </c>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2"/>
    </row>
    <row r="70" spans="1:28" ht="15.6" x14ac:dyDescent="0.3">
      <c r="A70" s="2"/>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2"/>
    </row>
    <row r="71" spans="1:28" ht="15.6" x14ac:dyDescent="0.3">
      <c r="A71" s="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2"/>
    </row>
    <row r="72" spans="1:28" ht="15.6" x14ac:dyDescent="0.3">
      <c r="A72" s="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2"/>
    </row>
    <row r="73" spans="1:28" ht="15.6" x14ac:dyDescent="0.3">
      <c r="A73" s="2"/>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2"/>
    </row>
    <row r="74" spans="1:28" ht="15.6" x14ac:dyDescent="0.3">
      <c r="A74" s="2"/>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2"/>
    </row>
    <row r="75" spans="1:28" ht="15.6" x14ac:dyDescent="0.3">
      <c r="A75" s="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2"/>
    </row>
    <row r="76" spans="1:28" ht="15.6" x14ac:dyDescent="0.3">
      <c r="A76" s="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2"/>
    </row>
    <row r="77" spans="1:28" ht="15.6" x14ac:dyDescent="0.3">
      <c r="A77" s="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2"/>
    </row>
    <row r="78" spans="1:28" ht="15.6" x14ac:dyDescent="0.3">
      <c r="A78" s="2"/>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2"/>
    </row>
    <row r="79" spans="1:28" ht="15.6" x14ac:dyDescent="0.3">
      <c r="A79" s="2"/>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2"/>
    </row>
    <row r="80" spans="1:28" ht="15.6" x14ac:dyDescent="0.3">
      <c r="A80" s="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2"/>
    </row>
    <row r="81" spans="1:28" ht="15.6" x14ac:dyDescent="0.3">
      <c r="A81" s="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2"/>
    </row>
  </sheetData>
  <mergeCells count="7">
    <mergeCell ref="A6:AB6"/>
    <mergeCell ref="B8:C8"/>
    <mergeCell ref="B9:C9"/>
    <mergeCell ref="J8:K8"/>
    <mergeCell ref="J9:K9"/>
    <mergeCell ref="R8:S8"/>
    <mergeCell ref="R9:S9"/>
  </mergeCells>
  <hyperlinks>
    <hyperlink ref="A69" r:id="rId1" xr:uid="{CA2326E9-5DEB-45AE-8D9E-9D7AA77B8CBE}"/>
  </hyperlinks>
  <pageMargins left="0.7" right="0.7" top="0.75" bottom="0.75" header="0.3" footer="0.3"/>
  <pageSetup scale="43" orientation="landscape" r:id="rId2"/>
  <colBreaks count="1" manualBreakCount="1">
    <brk id="4"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FA262-1A65-434D-9FFD-402877321F88}">
  <sheetPr>
    <pageSetUpPr fitToPage="1"/>
  </sheetPr>
  <dimension ref="A1:H70"/>
  <sheetViews>
    <sheetView showGridLines="0" tabSelected="1" zoomScale="70" zoomScaleNormal="70" workbookViewId="0">
      <selection activeCell="B1" sqref="B1"/>
    </sheetView>
  </sheetViews>
  <sheetFormatPr defaultRowHeight="14.4" x14ac:dyDescent="0.3"/>
  <cols>
    <col min="1" max="1" width="29.44140625" customWidth="1"/>
    <col min="2" max="2" width="81.44140625" customWidth="1"/>
    <col min="3" max="3" width="23.6640625" customWidth="1"/>
    <col min="4" max="4" width="6.88671875" customWidth="1"/>
    <col min="5" max="5" width="23.6640625" customWidth="1"/>
    <col min="6" max="6" width="4.44140625" customWidth="1"/>
    <col min="7" max="7" width="14.5546875" bestFit="1" customWidth="1"/>
  </cols>
  <sheetData>
    <row r="1" spans="1:8" ht="22.2" x14ac:dyDescent="0.35">
      <c r="A1" s="138" t="s">
        <v>210</v>
      </c>
      <c r="B1" s="130"/>
    </row>
    <row r="2" spans="1:8" ht="22.2" x14ac:dyDescent="0.35">
      <c r="A2" s="138" t="s">
        <v>211</v>
      </c>
      <c r="B2" s="130"/>
    </row>
    <row r="3" spans="1:8" ht="22.2" x14ac:dyDescent="0.35">
      <c r="A3" s="138" t="s">
        <v>212</v>
      </c>
      <c r="B3" s="133"/>
      <c r="E3" s="59"/>
    </row>
    <row r="4" spans="1:8" ht="22.2" x14ac:dyDescent="0.35">
      <c r="A4" s="138"/>
      <c r="B4" s="1"/>
      <c r="C4" s="87" t="s">
        <v>51</v>
      </c>
      <c r="E4" s="115"/>
    </row>
    <row r="5" spans="1:8" s="12" customFormat="1" thickBot="1" x14ac:dyDescent="0.3">
      <c r="B5" s="11"/>
      <c r="E5" s="33"/>
    </row>
    <row r="6" spans="1:8" s="12" customFormat="1" ht="16.2" customHeight="1" thickBot="1" x14ac:dyDescent="0.3">
      <c r="A6" s="151" t="s">
        <v>145</v>
      </c>
      <c r="B6" s="152"/>
      <c r="C6" s="152"/>
      <c r="D6" s="152"/>
      <c r="E6" s="152"/>
      <c r="F6" s="152"/>
      <c r="G6" s="152"/>
      <c r="H6" s="153"/>
    </row>
    <row r="7" spans="1:8" s="12" customFormat="1" ht="13.8" x14ac:dyDescent="0.25"/>
    <row r="8" spans="1:8" s="12" customFormat="1" thickBot="1" x14ac:dyDescent="0.3">
      <c r="C8" s="116" t="s">
        <v>165</v>
      </c>
      <c r="E8" s="116" t="s">
        <v>166</v>
      </c>
    </row>
    <row r="9" spans="1:8" s="12" customFormat="1" ht="15.6" thickBot="1" x14ac:dyDescent="0.3">
      <c r="A9" s="8" t="s">
        <v>35</v>
      </c>
      <c r="C9" s="61">
        <f>+'PPP Funds Use Tracking (8)'!K34</f>
        <v>0</v>
      </c>
      <c r="E9" s="61">
        <f>+'PPP Funds Use Tracking (24)'!AA35</f>
        <v>0</v>
      </c>
    </row>
    <row r="10" spans="1:8" s="12" customFormat="1" ht="13.8" x14ac:dyDescent="0.25">
      <c r="C10" s="33"/>
      <c r="E10" s="33"/>
    </row>
    <row r="11" spans="1:8" s="12" customFormat="1" ht="15" x14ac:dyDescent="0.25">
      <c r="A11" s="7" t="s">
        <v>96</v>
      </c>
      <c r="C11" s="33"/>
      <c r="E11" s="33"/>
    </row>
    <row r="12" spans="1:8" s="12" customFormat="1" ht="10.199999999999999" customHeight="1" x14ac:dyDescent="0.25">
      <c r="B12" s="7"/>
      <c r="C12" s="33"/>
      <c r="E12" s="33"/>
    </row>
    <row r="13" spans="1:8" s="12" customFormat="1" ht="15" x14ac:dyDescent="0.25">
      <c r="A13" s="44" t="s">
        <v>97</v>
      </c>
      <c r="B13" s="5" t="s">
        <v>132</v>
      </c>
      <c r="C13" s="66">
        <f>+'PPP Schedule A'!C37</f>
        <v>0</v>
      </c>
      <c r="E13" s="66">
        <f>+'PPP Schedule A'!C37</f>
        <v>0</v>
      </c>
    </row>
    <row r="14" spans="1:8" s="12" customFormat="1" ht="15" x14ac:dyDescent="0.25">
      <c r="A14" s="44" t="s">
        <v>133</v>
      </c>
      <c r="B14" s="5" t="s">
        <v>134</v>
      </c>
      <c r="C14" s="66">
        <f>+'PPP Funds Use Tracking (8)'!K20</f>
        <v>0</v>
      </c>
      <c r="E14" s="66">
        <f>+'PPP Funds Use Tracking (24)'!AA21</f>
        <v>0</v>
      </c>
    </row>
    <row r="15" spans="1:8" s="33" customFormat="1" ht="15" x14ac:dyDescent="0.25">
      <c r="A15" s="143" t="s">
        <v>103</v>
      </c>
      <c r="B15" s="55" t="s">
        <v>135</v>
      </c>
      <c r="C15" s="142">
        <v>0</v>
      </c>
      <c r="E15" s="142">
        <v>0</v>
      </c>
    </row>
    <row r="16" spans="1:8" s="12" customFormat="1" ht="15" x14ac:dyDescent="0.25">
      <c r="A16" s="44" t="s">
        <v>110</v>
      </c>
      <c r="B16" s="5" t="s">
        <v>136</v>
      </c>
      <c r="C16" s="142">
        <v>0</v>
      </c>
      <c r="E16" s="142">
        <v>0</v>
      </c>
    </row>
    <row r="17" spans="1:7" s="12" customFormat="1" ht="15" x14ac:dyDescent="0.25">
      <c r="A17" s="141" t="s">
        <v>109</v>
      </c>
      <c r="B17" s="5" t="s">
        <v>206</v>
      </c>
      <c r="C17" s="142">
        <v>0</v>
      </c>
      <c r="E17" s="142">
        <v>0</v>
      </c>
    </row>
    <row r="18" spans="1:7" s="12" customFormat="1" ht="15" x14ac:dyDescent="0.25">
      <c r="A18" s="141" t="s">
        <v>114</v>
      </c>
      <c r="B18" s="5" t="s">
        <v>207</v>
      </c>
      <c r="C18" s="142">
        <v>0</v>
      </c>
      <c r="E18" s="142">
        <v>0</v>
      </c>
    </row>
    <row r="19" spans="1:7" s="12" customFormat="1" ht="15" x14ac:dyDescent="0.25">
      <c r="A19" s="141" t="s">
        <v>115</v>
      </c>
      <c r="B19" s="5" t="s">
        <v>208</v>
      </c>
      <c r="C19" s="142">
        <v>0</v>
      </c>
      <c r="E19" s="142">
        <v>0</v>
      </c>
    </row>
    <row r="20" spans="1:7" s="12" customFormat="1" ht="15" x14ac:dyDescent="0.25">
      <c r="A20" s="141" t="s">
        <v>116</v>
      </c>
      <c r="B20" s="5" t="s">
        <v>209</v>
      </c>
      <c r="C20" s="142">
        <v>0</v>
      </c>
      <c r="E20" s="142">
        <v>0</v>
      </c>
    </row>
    <row r="21" spans="1:7" s="12" customFormat="1" ht="15" x14ac:dyDescent="0.25">
      <c r="A21" s="44"/>
      <c r="B21" s="5"/>
      <c r="C21" s="102"/>
      <c r="E21" s="102"/>
    </row>
    <row r="22" spans="1:7" s="12" customFormat="1" ht="15" x14ac:dyDescent="0.25">
      <c r="A22" s="7" t="s">
        <v>137</v>
      </c>
      <c r="C22" s="33"/>
      <c r="E22" s="33"/>
    </row>
    <row r="23" spans="1:7" s="12" customFormat="1" ht="15" x14ac:dyDescent="0.25">
      <c r="A23" s="141" t="s">
        <v>141</v>
      </c>
      <c r="B23" s="5" t="s">
        <v>138</v>
      </c>
      <c r="C23" s="103">
        <f>+'PPP Schedule A'!C12</f>
        <v>0</v>
      </c>
      <c r="E23" s="103">
        <f>+'PPP Schedule A'!C12</f>
        <v>0</v>
      </c>
    </row>
    <row r="24" spans="1:7" s="12" customFormat="1" ht="15" x14ac:dyDescent="0.25">
      <c r="A24" s="141" t="s">
        <v>122</v>
      </c>
      <c r="B24" s="5" t="s">
        <v>205</v>
      </c>
      <c r="C24" s="64">
        <f>+C13+C14+C15+C16-C23</f>
        <v>0</v>
      </c>
      <c r="E24" s="64">
        <f>+E13+E14+E15+E16-E23</f>
        <v>0</v>
      </c>
    </row>
    <row r="25" spans="1:7" s="12" customFormat="1" ht="15" x14ac:dyDescent="0.25">
      <c r="A25" s="141" t="s">
        <v>127</v>
      </c>
      <c r="B25" s="5" t="s">
        <v>139</v>
      </c>
      <c r="C25" s="96">
        <f>+'PPP Schedule A'!C48</f>
        <v>0</v>
      </c>
      <c r="E25" s="96">
        <f>+'PPP Schedule A'!C48</f>
        <v>0</v>
      </c>
    </row>
    <row r="26" spans="1:7" s="12" customFormat="1" ht="15" x14ac:dyDescent="0.25">
      <c r="A26" s="44"/>
      <c r="B26" s="5"/>
      <c r="C26" s="100"/>
      <c r="E26" s="100"/>
    </row>
    <row r="27" spans="1:7" s="12" customFormat="1" ht="15" x14ac:dyDescent="0.25">
      <c r="A27" s="7" t="s">
        <v>140</v>
      </c>
      <c r="C27" s="33"/>
      <c r="E27" s="33"/>
    </row>
    <row r="28" spans="1:7" s="12" customFormat="1" ht="15" x14ac:dyDescent="0.25">
      <c r="A28" s="141" t="s">
        <v>128</v>
      </c>
      <c r="B28" s="5" t="s">
        <v>204</v>
      </c>
      <c r="C28" s="103">
        <f>+C24*C25</f>
        <v>0</v>
      </c>
      <c r="E28" s="103">
        <f>+E24*E25</f>
        <v>0</v>
      </c>
    </row>
    <row r="29" spans="1:7" s="12" customFormat="1" ht="15" x14ac:dyDescent="0.25">
      <c r="A29" s="141" t="s">
        <v>129</v>
      </c>
      <c r="B29" s="5" t="s">
        <v>46</v>
      </c>
      <c r="C29" s="64">
        <f>+'PPP Funds Use Tracking (8)'!B7</f>
        <v>0</v>
      </c>
      <c r="E29" s="64">
        <f>+'PPP Funds Use Tracking (8)'!B7</f>
        <v>0</v>
      </c>
    </row>
    <row r="30" spans="1:7" s="12" customFormat="1" ht="15" x14ac:dyDescent="0.25">
      <c r="A30" s="141" t="s">
        <v>201</v>
      </c>
      <c r="B30" s="5" t="s">
        <v>148</v>
      </c>
      <c r="C30" s="64">
        <f>+C13/0.6</f>
        <v>0</v>
      </c>
      <c r="E30" s="64">
        <f>+E13/0.6</f>
        <v>0</v>
      </c>
      <c r="G30" s="117"/>
    </row>
    <row r="31" spans="1:7" s="12" customFormat="1" ht="15" x14ac:dyDescent="0.25">
      <c r="B31" s="105"/>
      <c r="C31" s="106"/>
      <c r="D31" s="104"/>
      <c r="E31" s="106"/>
    </row>
    <row r="32" spans="1:7" s="12" customFormat="1" ht="15" x14ac:dyDescent="0.25">
      <c r="A32" s="7" t="s">
        <v>142</v>
      </c>
      <c r="C32" s="78"/>
      <c r="E32" s="78"/>
    </row>
    <row r="33" spans="1:5" s="12" customFormat="1" ht="15" x14ac:dyDescent="0.25">
      <c r="A33" s="141" t="s">
        <v>202</v>
      </c>
      <c r="B33" s="5" t="s">
        <v>203</v>
      </c>
      <c r="C33" s="103">
        <f>+MIN(C28,C29,C30)</f>
        <v>0</v>
      </c>
      <c r="E33" s="103">
        <f>+MIN(E28,E29,E30)</f>
        <v>0</v>
      </c>
    </row>
    <row r="34" spans="1:5" s="12" customFormat="1" ht="15" x14ac:dyDescent="0.25">
      <c r="A34" s="44"/>
      <c r="B34" s="5"/>
      <c r="C34" s="137"/>
      <c r="D34" s="33"/>
      <c r="E34" s="137"/>
    </row>
    <row r="35" spans="1:5" s="12" customFormat="1" ht="13.8" x14ac:dyDescent="0.25"/>
    <row r="36" spans="1:5" s="12" customFormat="1" ht="13.8" x14ac:dyDescent="0.25"/>
    <row r="37" spans="1:5" s="12" customFormat="1" ht="15" x14ac:dyDescent="0.25">
      <c r="A37" s="2"/>
    </row>
    <row r="38" spans="1:5" s="12" customFormat="1" ht="15" x14ac:dyDescent="0.25">
      <c r="A38" s="2"/>
    </row>
    <row r="39" spans="1:5" s="12" customFormat="1" ht="13.8" x14ac:dyDescent="0.25"/>
    <row r="40" spans="1:5" s="12" customFormat="1" ht="13.8" x14ac:dyDescent="0.25">
      <c r="A40" s="12" t="s">
        <v>0</v>
      </c>
    </row>
    <row r="41" spans="1:5" s="12" customFormat="1" ht="13.8" x14ac:dyDescent="0.25">
      <c r="A41" s="12" t="s">
        <v>1</v>
      </c>
    </row>
    <row r="42" spans="1:5" s="12" customFormat="1" ht="13.8" x14ac:dyDescent="0.25">
      <c r="A42" s="12" t="s">
        <v>2</v>
      </c>
    </row>
    <row r="43" spans="1:5" s="12" customFormat="1" ht="13.8" x14ac:dyDescent="0.25">
      <c r="A43" s="13" t="s">
        <v>3</v>
      </c>
    </row>
    <row r="44" spans="1:5" s="12" customFormat="1" ht="13.8" x14ac:dyDescent="0.25"/>
    <row r="45" spans="1:5" s="12" customFormat="1" ht="13.8" x14ac:dyDescent="0.25"/>
    <row r="46" spans="1:5" s="12" customFormat="1" ht="13.8" x14ac:dyDescent="0.25"/>
    <row r="47" spans="1:5" s="12" customFormat="1" ht="13.8" x14ac:dyDescent="0.25"/>
    <row r="48" spans="1:5" s="12" customFormat="1" ht="13.8" x14ac:dyDescent="0.25"/>
    <row r="49" s="12" customFormat="1" ht="13.8" x14ac:dyDescent="0.25"/>
    <row r="50" s="12" customFormat="1" ht="13.8" x14ac:dyDescent="0.25"/>
    <row r="51" s="12" customFormat="1" ht="13.8" x14ac:dyDescent="0.25"/>
    <row r="52" s="12" customFormat="1" ht="13.8" x14ac:dyDescent="0.25"/>
    <row r="53" s="12" customFormat="1" ht="13.8" x14ac:dyDescent="0.25"/>
    <row r="54" s="12" customFormat="1" ht="13.8" x14ac:dyDescent="0.25"/>
    <row r="55" s="12" customFormat="1" ht="13.8" x14ac:dyDescent="0.25"/>
    <row r="56" s="12" customFormat="1" ht="13.8" x14ac:dyDescent="0.25"/>
    <row r="57" s="12" customFormat="1" ht="13.8" x14ac:dyDescent="0.25"/>
    <row r="58" s="12" customFormat="1" ht="13.8" x14ac:dyDescent="0.25"/>
    <row r="59" s="12" customFormat="1" ht="13.8" x14ac:dyDescent="0.25"/>
    <row r="60" s="12" customFormat="1" ht="13.8" x14ac:dyDescent="0.25"/>
    <row r="61" s="12" customFormat="1" ht="13.8" x14ac:dyDescent="0.25"/>
    <row r="62" s="12" customFormat="1" ht="13.8" x14ac:dyDescent="0.25"/>
    <row r="63" s="12" customFormat="1" ht="13.8" x14ac:dyDescent="0.25"/>
    <row r="64" s="12" customFormat="1" ht="13.8" x14ac:dyDescent="0.25"/>
    <row r="65" s="12" customFormat="1" ht="13.8" x14ac:dyDescent="0.25"/>
    <row r="66" s="12" customFormat="1" ht="13.8" x14ac:dyDescent="0.25"/>
    <row r="67" s="12" customFormat="1" ht="13.8" x14ac:dyDescent="0.25"/>
    <row r="68" s="12" customFormat="1" ht="13.8" x14ac:dyDescent="0.25"/>
    <row r="69" s="12" customFormat="1" ht="13.8" x14ac:dyDescent="0.25"/>
    <row r="70" s="12" customFormat="1" ht="13.8" x14ac:dyDescent="0.25"/>
  </sheetData>
  <mergeCells count="1">
    <mergeCell ref="A6:H6"/>
  </mergeCells>
  <hyperlinks>
    <hyperlink ref="A43" r:id="rId1" xr:uid="{0B0B28C6-B041-4EF4-880A-78DF7E04D18D}"/>
  </hyperlinks>
  <pageMargins left="0.7" right="0.7" top="0.75" bottom="0.75" header="0.3" footer="0.3"/>
  <pageSetup scale="7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93F82-2F6D-4BF0-A939-50B27E78FF19}">
  <sheetPr>
    <pageSetUpPr fitToPage="1"/>
  </sheetPr>
  <dimension ref="A1:H62"/>
  <sheetViews>
    <sheetView showGridLines="0" zoomScale="85" zoomScaleNormal="85" workbookViewId="0">
      <selection activeCell="C28" sqref="C28"/>
    </sheetView>
  </sheetViews>
  <sheetFormatPr defaultRowHeight="14.4" x14ac:dyDescent="0.3"/>
  <cols>
    <col min="1" max="1" width="25.44140625" customWidth="1"/>
    <col min="2" max="2" width="81.44140625" customWidth="1"/>
    <col min="3" max="3" width="23.6640625" customWidth="1"/>
    <col min="4" max="5" width="15.33203125" customWidth="1"/>
    <col min="6" max="6" width="4.44140625" customWidth="1"/>
    <col min="7" max="7" width="14.5546875" bestFit="1" customWidth="1"/>
  </cols>
  <sheetData>
    <row r="1" spans="1:8" ht="20.399999999999999" x14ac:dyDescent="0.35">
      <c r="A1" s="139" t="str">
        <f>'Forgiveness Amount'!A1</f>
        <v xml:space="preserve">Applicant Name:    </v>
      </c>
      <c r="B1" s="129"/>
    </row>
    <row r="2" spans="1:8" ht="20.399999999999999" x14ac:dyDescent="0.35">
      <c r="A2" s="139" t="str">
        <f>'Forgiveness Amount'!A2</f>
        <v xml:space="preserve">Covered Period:     </v>
      </c>
      <c r="B2" s="129"/>
    </row>
    <row r="3" spans="1:8" ht="20.399999999999999" x14ac:dyDescent="0.35">
      <c r="A3" s="139" t="str">
        <f>'Forgiveness Amount'!A3</f>
        <v xml:space="preserve">EIN:                         </v>
      </c>
      <c r="B3" s="1"/>
    </row>
    <row r="4" spans="1:8" x14ac:dyDescent="0.3">
      <c r="B4" s="1"/>
      <c r="C4" s="87" t="s">
        <v>51</v>
      </c>
    </row>
    <row r="5" spans="1:8" s="12" customFormat="1" thickBot="1" x14ac:dyDescent="0.3">
      <c r="B5" s="11"/>
    </row>
    <row r="6" spans="1:8" s="12" customFormat="1" ht="16.2" customHeight="1" thickBot="1" x14ac:dyDescent="0.3">
      <c r="A6" s="151" t="s">
        <v>98</v>
      </c>
      <c r="B6" s="152"/>
      <c r="C6" s="152"/>
      <c r="D6" s="152"/>
      <c r="E6" s="152"/>
      <c r="F6" s="152"/>
      <c r="G6" s="152"/>
      <c r="H6" s="153"/>
    </row>
    <row r="7" spans="1:8" s="12" customFormat="1" ht="13.8" x14ac:dyDescent="0.25"/>
    <row r="8" spans="1:8" s="12" customFormat="1" ht="15" x14ac:dyDescent="0.25">
      <c r="A8" s="7" t="s">
        <v>99</v>
      </c>
      <c r="C8" s="33"/>
    </row>
    <row r="9" spans="1:8" s="12" customFormat="1" ht="10.199999999999999" customHeight="1" x14ac:dyDescent="0.25">
      <c r="B9" s="7"/>
      <c r="C9" s="33"/>
    </row>
    <row r="10" spans="1:8" s="12" customFormat="1" ht="15" x14ac:dyDescent="0.25">
      <c r="A10" s="134" t="s">
        <v>97</v>
      </c>
      <c r="B10" s="5" t="s">
        <v>100</v>
      </c>
      <c r="C10" s="64">
        <f>+'PPP Schedule A Table 1'!C29</f>
        <v>0</v>
      </c>
    </row>
    <row r="11" spans="1:8" s="12" customFormat="1" ht="15" x14ac:dyDescent="0.25">
      <c r="A11" s="134" t="s">
        <v>101</v>
      </c>
      <c r="B11" s="5" t="s">
        <v>102</v>
      </c>
      <c r="C11" s="96">
        <f>+'PPP Schedule A Table 1'!E29</f>
        <v>0</v>
      </c>
    </row>
    <row r="12" spans="1:8" s="12" customFormat="1" ht="15" x14ac:dyDescent="0.25">
      <c r="A12" s="134" t="s">
        <v>103</v>
      </c>
      <c r="B12" s="5" t="s">
        <v>104</v>
      </c>
      <c r="C12" s="97">
        <f>+IF('PPP Schedule A Table 1'!R29&lt;&gt;0,'PPP Schedule A Table 1'!R29,IF('PPP Schedule A Table 1'!L29&lt;&gt;0,'PPP Schedule A Table 1'!L29,'PPP Schedule A Table 1'!L29))</f>
        <v>0</v>
      </c>
    </row>
    <row r="13" spans="1:8" s="12" customFormat="1" ht="15" x14ac:dyDescent="0.25">
      <c r="A13" s="44"/>
      <c r="B13" s="5" t="s">
        <v>105</v>
      </c>
      <c r="C13" s="93"/>
    </row>
    <row r="14" spans="1:8" s="12" customFormat="1" ht="15" x14ac:dyDescent="0.25">
      <c r="A14" s="44"/>
      <c r="B14" s="5" t="s">
        <v>146</v>
      </c>
      <c r="C14" s="93"/>
    </row>
    <row r="15" spans="1:8" s="12" customFormat="1" ht="15" x14ac:dyDescent="0.25">
      <c r="A15" s="44"/>
      <c r="B15" s="5" t="s">
        <v>106</v>
      </c>
      <c r="C15" s="93"/>
    </row>
    <row r="16" spans="1:8" s="12" customFormat="1" ht="15" x14ac:dyDescent="0.25">
      <c r="A16" s="44"/>
      <c r="B16" s="5" t="s">
        <v>107</v>
      </c>
      <c r="C16" s="93"/>
    </row>
    <row r="17" spans="1:4" s="12" customFormat="1" ht="15" x14ac:dyDescent="0.25">
      <c r="A17" s="44"/>
      <c r="B17" s="5"/>
      <c r="C17" s="93"/>
    </row>
    <row r="18" spans="1:4" s="12" customFormat="1" ht="15" x14ac:dyDescent="0.25">
      <c r="A18" s="7" t="s">
        <v>108</v>
      </c>
      <c r="C18" s="33"/>
    </row>
    <row r="19" spans="1:4" s="12" customFormat="1" ht="10.199999999999999" customHeight="1" x14ac:dyDescent="0.25">
      <c r="B19" s="7"/>
      <c r="C19" s="33"/>
    </row>
    <row r="20" spans="1:4" s="12" customFormat="1" ht="15" x14ac:dyDescent="0.25">
      <c r="A20" s="134" t="s">
        <v>110</v>
      </c>
      <c r="B20" s="5" t="s">
        <v>111</v>
      </c>
      <c r="C20" s="64">
        <f>+'PPP Schedule A Table 2'!C20</f>
        <v>0</v>
      </c>
    </row>
    <row r="21" spans="1:4" s="12" customFormat="1" ht="15" x14ac:dyDescent="0.25">
      <c r="A21" s="134" t="s">
        <v>109</v>
      </c>
      <c r="B21" s="5" t="s">
        <v>112</v>
      </c>
      <c r="C21" s="96">
        <f>+'PPP Schedule A Table 2'!E20</f>
        <v>0</v>
      </c>
    </row>
    <row r="22" spans="1:4" s="12" customFormat="1" ht="15" x14ac:dyDescent="0.25">
      <c r="A22" s="44"/>
      <c r="B22" s="5"/>
      <c r="C22" s="100"/>
    </row>
    <row r="23" spans="1:4" s="12" customFormat="1" ht="15" x14ac:dyDescent="0.25">
      <c r="A23" s="7" t="s">
        <v>113</v>
      </c>
      <c r="C23" s="33"/>
    </row>
    <row r="24" spans="1:4" s="12" customFormat="1" ht="10.199999999999999" customHeight="1" x14ac:dyDescent="0.25">
      <c r="B24" s="7"/>
      <c r="C24" s="33"/>
    </row>
    <row r="25" spans="1:4" s="12" customFormat="1" ht="44.4" x14ac:dyDescent="0.25">
      <c r="A25" s="134" t="s">
        <v>114</v>
      </c>
      <c r="B25" s="5" t="s">
        <v>194</v>
      </c>
      <c r="C25" s="64">
        <f>+'PPP Funds Use Tracking (8)'!K17</f>
        <v>0</v>
      </c>
    </row>
    <row r="26" spans="1:4" s="12" customFormat="1" ht="24" x14ac:dyDescent="0.25">
      <c r="A26" s="134" t="s">
        <v>115</v>
      </c>
      <c r="B26" s="5" t="s">
        <v>195</v>
      </c>
      <c r="C26" s="96">
        <f>+'PPP Funds Use Tracking (8)'!K16</f>
        <v>0</v>
      </c>
    </row>
    <row r="27" spans="1:4" s="12" customFormat="1" ht="26.4" x14ac:dyDescent="0.25">
      <c r="A27" s="134" t="s">
        <v>116</v>
      </c>
      <c r="B27" s="5" t="s">
        <v>196</v>
      </c>
      <c r="C27" s="97">
        <f>+'PPP Funds Use Tracking (8)'!K18</f>
        <v>0</v>
      </c>
    </row>
    <row r="28" spans="1:4" s="12" customFormat="1" ht="15" x14ac:dyDescent="0.25">
      <c r="A28" s="44"/>
      <c r="B28" s="5"/>
      <c r="C28" s="98"/>
    </row>
    <row r="29" spans="1:4" s="12" customFormat="1" ht="15" x14ac:dyDescent="0.25">
      <c r="A29" s="7" t="s">
        <v>117</v>
      </c>
      <c r="C29" s="33"/>
    </row>
    <row r="30" spans="1:4" s="12" customFormat="1" ht="10.199999999999999" customHeight="1" x14ac:dyDescent="0.25">
      <c r="B30" s="7"/>
      <c r="C30" s="33"/>
    </row>
    <row r="31" spans="1:4" s="12" customFormat="1" ht="15" x14ac:dyDescent="0.25">
      <c r="A31" s="134" t="s">
        <v>118</v>
      </c>
      <c r="B31" s="5" t="s">
        <v>119</v>
      </c>
      <c r="C31" s="97">
        <f>+'Owner-Employee or Self Employed'!E21</f>
        <v>0</v>
      </c>
      <c r="D31" s="117"/>
    </row>
    <row r="32" spans="1:4" s="12" customFormat="1" ht="15" x14ac:dyDescent="0.25">
      <c r="A32" s="44"/>
      <c r="B32" s="5" t="s">
        <v>120</v>
      </c>
      <c r="C32" s="99"/>
    </row>
    <row r="33" spans="1:4" s="12" customFormat="1" ht="26.4" x14ac:dyDescent="0.25">
      <c r="A33" s="44"/>
      <c r="B33" s="5" t="s">
        <v>175</v>
      </c>
      <c r="C33" s="99"/>
    </row>
    <row r="34" spans="1:4" s="12" customFormat="1" ht="13.8" x14ac:dyDescent="0.25">
      <c r="C34" s="33"/>
    </row>
    <row r="35" spans="1:4" s="12" customFormat="1" ht="15" x14ac:dyDescent="0.25">
      <c r="A35" s="7" t="s">
        <v>121</v>
      </c>
      <c r="C35" s="33"/>
    </row>
    <row r="36" spans="1:4" s="12" customFormat="1" ht="10.199999999999999" customHeight="1" x14ac:dyDescent="0.25">
      <c r="B36" s="7"/>
      <c r="C36" s="33"/>
    </row>
    <row r="37" spans="1:4" s="12" customFormat="1" ht="15" x14ac:dyDescent="0.25">
      <c r="A37" s="134" t="s">
        <v>122</v>
      </c>
      <c r="B37" s="5" t="s">
        <v>123</v>
      </c>
      <c r="C37" s="64">
        <f>+C10+C20+C25+C26+C31+C27</f>
        <v>0</v>
      </c>
    </row>
    <row r="38" spans="1:4" s="12" customFormat="1" ht="15" x14ac:dyDescent="0.25">
      <c r="A38" s="44"/>
      <c r="B38" s="5"/>
      <c r="C38" s="99"/>
    </row>
    <row r="39" spans="1:4" s="12" customFormat="1" ht="15" x14ac:dyDescent="0.25">
      <c r="A39" s="7" t="s">
        <v>124</v>
      </c>
      <c r="B39" s="37"/>
      <c r="C39" s="33"/>
    </row>
    <row r="40" spans="1:4" s="12" customFormat="1" ht="15" x14ac:dyDescent="0.25">
      <c r="B40" s="35" t="s">
        <v>125</v>
      </c>
      <c r="C40" s="99"/>
    </row>
    <row r="41" spans="1:4" s="12" customFormat="1" ht="15" x14ac:dyDescent="0.25">
      <c r="B41" s="35" t="s">
        <v>126</v>
      </c>
      <c r="C41" s="99"/>
    </row>
    <row r="42" spans="1:4" s="12" customFormat="1" ht="15" x14ac:dyDescent="0.25">
      <c r="B42" s="35" t="s">
        <v>143</v>
      </c>
      <c r="C42" s="99"/>
    </row>
    <row r="43" spans="1:4" s="12" customFormat="1" ht="15" x14ac:dyDescent="0.25">
      <c r="B43" s="35" t="s">
        <v>147</v>
      </c>
      <c r="C43" s="99"/>
    </row>
    <row r="44" spans="1:4" s="12" customFormat="1" ht="15" x14ac:dyDescent="0.25">
      <c r="B44" s="35" t="s">
        <v>144</v>
      </c>
      <c r="C44" s="99"/>
    </row>
    <row r="45" spans="1:4" s="12" customFormat="1" ht="6" customHeight="1" x14ac:dyDescent="0.25">
      <c r="B45" s="35"/>
      <c r="C45" s="99"/>
    </row>
    <row r="46" spans="1:4" s="12" customFormat="1" ht="26.4" x14ac:dyDescent="0.25">
      <c r="A46" s="134" t="s">
        <v>127</v>
      </c>
      <c r="B46" s="5" t="s">
        <v>198</v>
      </c>
      <c r="C46" s="126"/>
      <c r="D46" s="107"/>
    </row>
    <row r="47" spans="1:4" s="12" customFormat="1" ht="15" x14ac:dyDescent="0.25">
      <c r="A47" s="134" t="s">
        <v>128</v>
      </c>
      <c r="B47" s="5" t="s">
        <v>130</v>
      </c>
      <c r="C47" s="96">
        <f>+C11+C21</f>
        <v>0</v>
      </c>
    </row>
    <row r="48" spans="1:4" s="12" customFormat="1" ht="15" x14ac:dyDescent="0.25">
      <c r="A48" s="134" t="s">
        <v>129</v>
      </c>
      <c r="B48" s="5" t="s">
        <v>131</v>
      </c>
      <c r="C48" s="101">
        <f>+IFERROR(IF(C47/C46&gt;=1,1,(IF('Line 11 FTE Reduction'!D20&gt;=0,1,C47/C46))),0)</f>
        <v>0</v>
      </c>
    </row>
    <row r="49" spans="1:1" s="12" customFormat="1" ht="13.8" x14ac:dyDescent="0.25"/>
    <row r="50" spans="1:1" s="12" customFormat="1" ht="13.8" x14ac:dyDescent="0.25"/>
    <row r="51" spans="1:1" s="12" customFormat="1" ht="13.8" x14ac:dyDescent="0.25"/>
    <row r="52" spans="1:1" s="12" customFormat="1" ht="15" x14ac:dyDescent="0.25">
      <c r="A52" s="2"/>
    </row>
    <row r="53" spans="1:1" s="12" customFormat="1" ht="15" x14ac:dyDescent="0.25">
      <c r="A53" s="2"/>
    </row>
    <row r="54" spans="1:1" s="12" customFormat="1" ht="13.8" x14ac:dyDescent="0.25"/>
    <row r="55" spans="1:1" x14ac:dyDescent="0.3">
      <c r="A55" s="12" t="s">
        <v>0</v>
      </c>
    </row>
    <row r="56" spans="1:1" x14ac:dyDescent="0.3">
      <c r="A56" s="12" t="s">
        <v>1</v>
      </c>
    </row>
    <row r="57" spans="1:1" x14ac:dyDescent="0.3">
      <c r="A57" s="12" t="s">
        <v>2</v>
      </c>
    </row>
    <row r="58" spans="1:1" x14ac:dyDescent="0.3">
      <c r="A58" s="13" t="s">
        <v>3</v>
      </c>
    </row>
    <row r="59" spans="1:1" x14ac:dyDescent="0.3">
      <c r="A59" s="12"/>
    </row>
    <row r="60" spans="1:1" x14ac:dyDescent="0.3">
      <c r="A60" s="12"/>
    </row>
    <row r="61" spans="1:1" x14ac:dyDescent="0.3">
      <c r="A61" s="12"/>
    </row>
    <row r="62" spans="1:1" x14ac:dyDescent="0.3">
      <c r="A62" s="12"/>
    </row>
  </sheetData>
  <mergeCells count="1">
    <mergeCell ref="A6:H6"/>
  </mergeCells>
  <hyperlinks>
    <hyperlink ref="A58" r:id="rId1" xr:uid="{D3F99E4B-4244-4BFB-BD28-E795EB4C2AB9}"/>
  </hyperlinks>
  <pageMargins left="0.7" right="0.7" top="0.75" bottom="0.75" header="0.3" footer="0.3"/>
  <pageSetup scale="75"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8F3D-A394-4055-ACC1-70CBFE7FE226}">
  <sheetPr>
    <pageSetUpPr fitToPage="1"/>
  </sheetPr>
  <dimension ref="A1:G57"/>
  <sheetViews>
    <sheetView showGridLines="0" zoomScaleNormal="100" workbookViewId="0"/>
  </sheetViews>
  <sheetFormatPr defaultRowHeight="14.4" x14ac:dyDescent="0.3"/>
  <cols>
    <col min="1" max="1" width="81.44140625" customWidth="1"/>
    <col min="2" max="2" width="23.6640625" customWidth="1"/>
    <col min="3" max="3" width="6.33203125" customWidth="1"/>
    <col min="4" max="4" width="23.6640625" customWidth="1"/>
    <col min="5" max="5" width="4.44140625" customWidth="1"/>
    <col min="6" max="6" width="14.5546875" bestFit="1" customWidth="1"/>
  </cols>
  <sheetData>
    <row r="1" spans="1:7" ht="17.399999999999999" x14ac:dyDescent="0.3">
      <c r="A1" s="135" t="str">
        <f>'Forgiveness Amount'!A1</f>
        <v xml:space="preserve">Applicant Name:    </v>
      </c>
    </row>
    <row r="2" spans="1:7" ht="17.399999999999999" x14ac:dyDescent="0.3">
      <c r="A2" s="135" t="str">
        <f>'Forgiveness Amount'!A2</f>
        <v xml:space="preserve">Covered Period:     </v>
      </c>
    </row>
    <row r="3" spans="1:7" ht="17.399999999999999" x14ac:dyDescent="0.3">
      <c r="A3" s="135" t="str">
        <f>'Forgiveness Amount'!A3</f>
        <v xml:space="preserve">EIN:                         </v>
      </c>
    </row>
    <row r="4" spans="1:7" x14ac:dyDescent="0.3">
      <c r="A4" s="1"/>
      <c r="B4" s="87" t="s">
        <v>51</v>
      </c>
    </row>
    <row r="5" spans="1:7" s="12" customFormat="1" thickBot="1" x14ac:dyDescent="0.3">
      <c r="A5" s="11"/>
    </row>
    <row r="6" spans="1:7" s="12" customFormat="1" ht="15.6" thickBot="1" x14ac:dyDescent="0.3">
      <c r="A6" s="151" t="s">
        <v>34</v>
      </c>
      <c r="B6" s="152"/>
      <c r="C6" s="152"/>
      <c r="D6" s="152"/>
      <c r="E6" s="152"/>
      <c r="F6" s="152"/>
      <c r="G6" s="153"/>
    </row>
    <row r="7" spans="1:7" s="12" customFormat="1" ht="13.8" x14ac:dyDescent="0.25"/>
    <row r="8" spans="1:7" s="12" customFormat="1" ht="15" x14ac:dyDescent="0.25">
      <c r="A8" s="7" t="s">
        <v>36</v>
      </c>
      <c r="B8" s="33"/>
    </row>
    <row r="9" spans="1:7" s="12" customFormat="1" ht="10.199999999999999" customHeight="1" x14ac:dyDescent="0.25">
      <c r="A9" s="7"/>
      <c r="B9" s="33"/>
    </row>
    <row r="10" spans="1:7" s="12" customFormat="1" ht="14.4" customHeight="1" x14ac:dyDescent="0.25">
      <c r="A10" s="37" t="s">
        <v>31</v>
      </c>
      <c r="B10" s="116" t="s">
        <v>165</v>
      </c>
      <c r="D10" s="116" t="s">
        <v>166</v>
      </c>
    </row>
    <row r="11" spans="1:7" s="12" customFormat="1" ht="15" x14ac:dyDescent="0.25">
      <c r="A11" s="5" t="s">
        <v>197</v>
      </c>
      <c r="B11" s="96">
        <f>'PPP Schedule A Table 1'!E29+'PPP Schedule A Table 2'!E20</f>
        <v>0</v>
      </c>
      <c r="D11" s="96">
        <f>'PPP Schedule A Table 1'!E29+'PPP Schedule A Table 2'!E20</f>
        <v>0</v>
      </c>
    </row>
    <row r="12" spans="1:7" s="12" customFormat="1" ht="15" x14ac:dyDescent="0.25">
      <c r="A12" s="5" t="s">
        <v>37</v>
      </c>
      <c r="B12" s="34"/>
      <c r="D12" s="34"/>
    </row>
    <row r="13" spans="1:7" s="12" customFormat="1" ht="15" x14ac:dyDescent="0.25">
      <c r="A13" s="5" t="s">
        <v>38</v>
      </c>
      <c r="B13" s="34"/>
      <c r="D13" s="34"/>
    </row>
    <row r="14" spans="1:7" s="12" customFormat="1" ht="15" x14ac:dyDescent="0.25">
      <c r="A14" s="5" t="s">
        <v>39</v>
      </c>
      <c r="B14" s="62">
        <f>+MIN(B12,B13)</f>
        <v>0</v>
      </c>
      <c r="D14" s="62">
        <f>+MIN(D12,D13)</f>
        <v>0</v>
      </c>
    </row>
    <row r="15" spans="1:7" s="12" customFormat="1" ht="15" hidden="1" x14ac:dyDescent="0.25">
      <c r="A15" s="5" t="s">
        <v>40</v>
      </c>
      <c r="B15" s="63">
        <f>+IFERROR(IF(B11:B11/B14:B14&lt;1,(1-B11:B11/B14:B14),0),0)</f>
        <v>0</v>
      </c>
      <c r="D15" s="63">
        <f>+IFERROR(IF(D11:D11/D14:D14&lt;1,(1-D11:D11/D14:D14),0),0)</f>
        <v>0</v>
      </c>
    </row>
    <row r="16" spans="1:7" s="12" customFormat="1" ht="15" hidden="1" x14ac:dyDescent="0.25">
      <c r="A16" s="5" t="s">
        <v>41</v>
      </c>
      <c r="B16" s="65" t="str">
        <f>+IFERROR(#REF!*B15:B15,"")</f>
        <v/>
      </c>
      <c r="D16" s="65" t="str">
        <f>+IFERROR(#REF!*D15:D15,"")</f>
        <v/>
      </c>
    </row>
    <row r="17" spans="1:4" s="12" customFormat="1" ht="15" x14ac:dyDescent="0.25">
      <c r="A17" s="5"/>
      <c r="B17" s="99"/>
      <c r="D17" s="99"/>
    </row>
    <row r="18" spans="1:4" s="12" customFormat="1" ht="15" x14ac:dyDescent="0.25">
      <c r="A18" s="5" t="s">
        <v>42</v>
      </c>
      <c r="B18" s="34"/>
      <c r="D18" s="34"/>
    </row>
    <row r="19" spans="1:4" s="12" customFormat="1" ht="15.6" thickBot="1" x14ac:dyDescent="0.3">
      <c r="A19" s="5" t="s">
        <v>167</v>
      </c>
      <c r="B19" s="127"/>
      <c r="C19" s="117"/>
      <c r="D19" s="127"/>
    </row>
    <row r="20" spans="1:4" s="12" customFormat="1" ht="15.6" thickBot="1" x14ac:dyDescent="0.3">
      <c r="A20" s="36" t="s">
        <v>200</v>
      </c>
      <c r="B20" s="128">
        <f>+B19-B18</f>
        <v>0</v>
      </c>
      <c r="D20" s="128">
        <f>+D19-D18+(D11-D14)</f>
        <v>0</v>
      </c>
    </row>
    <row r="21" spans="1:4" s="12" customFormat="1" ht="13.8" x14ac:dyDescent="0.25">
      <c r="B21" s="33"/>
    </row>
    <row r="22" spans="1:4" s="12" customFormat="1" ht="13.8" x14ac:dyDescent="0.25"/>
    <row r="23" spans="1:4" s="12" customFormat="1" ht="13.8" x14ac:dyDescent="0.25"/>
    <row r="24" spans="1:4" s="12" customFormat="1" ht="15" x14ac:dyDescent="0.25">
      <c r="A24" s="2"/>
    </row>
    <row r="25" spans="1:4" s="12" customFormat="1" ht="15" x14ac:dyDescent="0.25">
      <c r="A25" s="2"/>
    </row>
    <row r="26" spans="1:4" s="12" customFormat="1" ht="13.8" x14ac:dyDescent="0.25"/>
    <row r="27" spans="1:4" s="12" customFormat="1" ht="13.8" x14ac:dyDescent="0.25">
      <c r="A27" s="12" t="s">
        <v>0</v>
      </c>
    </row>
    <row r="28" spans="1:4" s="12" customFormat="1" ht="13.8" x14ac:dyDescent="0.25">
      <c r="A28" s="12" t="s">
        <v>1</v>
      </c>
    </row>
    <row r="29" spans="1:4" s="12" customFormat="1" ht="13.8" x14ac:dyDescent="0.25">
      <c r="A29" s="12" t="s">
        <v>2</v>
      </c>
    </row>
    <row r="30" spans="1:4" s="12" customFormat="1" ht="13.8" x14ac:dyDescent="0.25">
      <c r="A30" s="13" t="s">
        <v>3</v>
      </c>
    </row>
    <row r="31" spans="1:4" s="12" customFormat="1" ht="13.8" x14ac:dyDescent="0.25"/>
    <row r="32" spans="1:4" s="12" customFormat="1" ht="13.8" x14ac:dyDescent="0.25"/>
    <row r="33" s="12" customFormat="1" ht="13.8" x14ac:dyDescent="0.25"/>
    <row r="34" s="12" customFormat="1" ht="13.8" x14ac:dyDescent="0.25"/>
    <row r="35" s="12" customFormat="1" ht="13.8" x14ac:dyDescent="0.25"/>
    <row r="36" s="12" customFormat="1" ht="13.8" x14ac:dyDescent="0.25"/>
    <row r="37" s="12" customFormat="1" ht="13.8" x14ac:dyDescent="0.25"/>
    <row r="38" s="12" customFormat="1" ht="13.8" x14ac:dyDescent="0.25"/>
    <row r="39" s="12" customFormat="1" ht="13.8" x14ac:dyDescent="0.25"/>
    <row r="40" s="12" customFormat="1" ht="13.8" x14ac:dyDescent="0.25"/>
    <row r="41" s="12" customFormat="1" ht="13.8" x14ac:dyDescent="0.25"/>
    <row r="42" s="12" customFormat="1" ht="13.8" x14ac:dyDescent="0.25"/>
    <row r="43" s="12" customFormat="1" ht="13.8" x14ac:dyDescent="0.25"/>
    <row r="44" s="12" customFormat="1" ht="13.8" x14ac:dyDescent="0.25"/>
    <row r="45" s="12" customFormat="1" ht="13.8" x14ac:dyDescent="0.25"/>
    <row r="46" s="12" customFormat="1" ht="13.8" x14ac:dyDescent="0.25"/>
    <row r="47" s="12" customFormat="1" ht="13.8" x14ac:dyDescent="0.25"/>
    <row r="48" s="12" customFormat="1" ht="13.8" x14ac:dyDescent="0.25"/>
    <row r="49" s="12" customFormat="1" ht="13.8" x14ac:dyDescent="0.25"/>
    <row r="50" s="12" customFormat="1" ht="13.8" x14ac:dyDescent="0.25"/>
    <row r="51" s="12" customFormat="1" ht="13.8" x14ac:dyDescent="0.25"/>
    <row r="52" s="12" customFormat="1" ht="13.8" x14ac:dyDescent="0.25"/>
    <row r="53" s="12" customFormat="1" ht="13.8" x14ac:dyDescent="0.25"/>
    <row r="54" s="12" customFormat="1" ht="13.8" x14ac:dyDescent="0.25"/>
    <row r="55" s="12" customFormat="1" ht="13.8" x14ac:dyDescent="0.25"/>
    <row r="56" s="12" customFormat="1" ht="13.8" x14ac:dyDescent="0.25"/>
    <row r="57" s="12" customFormat="1" ht="13.8" x14ac:dyDescent="0.25"/>
  </sheetData>
  <mergeCells count="1">
    <mergeCell ref="A6:G6"/>
  </mergeCells>
  <hyperlinks>
    <hyperlink ref="A30" r:id="rId1" xr:uid="{C4307DDB-694A-49FB-B49E-F828AF27C494}"/>
  </hyperlinks>
  <pageMargins left="0.7" right="0.7" top="0.75" bottom="0.75" header="0.3" footer="0.3"/>
  <pageSetup scale="7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0CAE-04CB-446B-856C-1F352E8AD857}">
  <sheetPr>
    <pageSetUpPr fitToPage="1"/>
  </sheetPr>
  <dimension ref="A1:R59"/>
  <sheetViews>
    <sheetView showGridLines="0" topLeftCell="C1" zoomScale="60" zoomScaleNormal="60" workbookViewId="0">
      <selection activeCell="P17" sqref="P17"/>
    </sheetView>
  </sheetViews>
  <sheetFormatPr defaultRowHeight="14.4" x14ac:dyDescent="0.3"/>
  <cols>
    <col min="1" max="1" width="64.44140625" customWidth="1"/>
    <col min="2" max="2" width="12.5546875" customWidth="1"/>
    <col min="3" max="3" width="18.5546875" bestFit="1" customWidth="1"/>
    <col min="4" max="5" width="15.33203125" customWidth="1"/>
    <col min="6" max="9" width="20.5546875" customWidth="1"/>
    <col min="10" max="10" width="20.33203125" customWidth="1"/>
    <col min="11" max="11" width="20.5546875" customWidth="1"/>
    <col min="12" max="12" width="24.44140625" customWidth="1"/>
    <col min="13" max="18" width="20.5546875" customWidth="1"/>
  </cols>
  <sheetData>
    <row r="1" spans="1:18" ht="24.6" x14ac:dyDescent="0.4">
      <c r="A1" s="136" t="str">
        <f>'Line 11 FTE Reduction'!A1</f>
        <v xml:space="preserve">Applicant Name:    </v>
      </c>
      <c r="G1" s="135"/>
    </row>
    <row r="2" spans="1:18" ht="24.6" x14ac:dyDescent="0.4">
      <c r="A2" s="136" t="str">
        <f>'Line 11 FTE Reduction'!A2</f>
        <v xml:space="preserve">Covered Period:     </v>
      </c>
      <c r="G2" s="135"/>
    </row>
    <row r="3" spans="1:18" ht="24.6" x14ac:dyDescent="0.4">
      <c r="A3" s="136" t="str">
        <f>'Line 11 FTE Reduction'!A3</f>
        <v xml:space="preserve">EIN:                         </v>
      </c>
    </row>
    <row r="4" spans="1:18" x14ac:dyDescent="0.3">
      <c r="A4" s="1"/>
    </row>
    <row r="5" spans="1:18" x14ac:dyDescent="0.3">
      <c r="A5" s="76" t="s">
        <v>72</v>
      </c>
      <c r="P5" s="124" t="s">
        <v>178</v>
      </c>
      <c r="Q5" s="124"/>
    </row>
    <row r="6" spans="1:18" x14ac:dyDescent="0.3">
      <c r="A6" s="75" t="s">
        <v>74</v>
      </c>
      <c r="P6" s="124" t="s">
        <v>179</v>
      </c>
      <c r="Q6" s="124"/>
    </row>
    <row r="7" spans="1:18" x14ac:dyDescent="0.3">
      <c r="A7" s="75" t="s">
        <v>73</v>
      </c>
      <c r="B7" s="74"/>
      <c r="G7" s="87" t="s">
        <v>51</v>
      </c>
      <c r="P7" s="124" t="s">
        <v>180</v>
      </c>
      <c r="Q7" s="125"/>
    </row>
    <row r="8" spans="1:18" s="12" customFormat="1" thickBot="1" x14ac:dyDescent="0.3">
      <c r="A8" s="123" t="s">
        <v>176</v>
      </c>
    </row>
    <row r="9" spans="1:18" s="12" customFormat="1" ht="16.2" customHeight="1" thickBot="1" x14ac:dyDescent="0.3">
      <c r="A9" s="151" t="s">
        <v>65</v>
      </c>
      <c r="B9" s="152"/>
      <c r="C9" s="152"/>
      <c r="D9" s="152"/>
      <c r="E9" s="152"/>
      <c r="F9" s="152"/>
      <c r="G9" s="152"/>
      <c r="H9" s="152"/>
      <c r="I9" s="152"/>
      <c r="J9" s="152"/>
      <c r="K9" s="152"/>
      <c r="L9" s="152"/>
      <c r="M9" s="152"/>
      <c r="N9" s="152"/>
      <c r="O9" s="152"/>
      <c r="P9" s="152"/>
      <c r="Q9" s="152"/>
      <c r="R9" s="153"/>
    </row>
    <row r="10" spans="1:18" s="12" customFormat="1" ht="16.2" customHeight="1" thickBot="1" x14ac:dyDescent="0.3">
      <c r="A10" s="81"/>
      <c r="B10" s="81"/>
      <c r="C10" s="81"/>
      <c r="D10" s="81"/>
      <c r="E10" s="81"/>
      <c r="F10" s="81"/>
      <c r="G10" s="81"/>
      <c r="H10" s="81"/>
      <c r="I10" s="81"/>
      <c r="J10" s="81"/>
      <c r="K10" s="81"/>
      <c r="L10" s="81"/>
      <c r="M10" s="81"/>
      <c r="N10" s="81"/>
      <c r="O10" s="81"/>
      <c r="P10" s="81"/>
      <c r="Q10" s="81"/>
      <c r="R10" s="81"/>
    </row>
    <row r="11" spans="1:18" s="12" customFormat="1" thickBot="1" x14ac:dyDescent="0.3">
      <c r="F11" s="154" t="s">
        <v>80</v>
      </c>
      <c r="G11" s="155"/>
      <c r="H11" s="156"/>
      <c r="I11" s="154" t="s">
        <v>78</v>
      </c>
      <c r="J11" s="155"/>
      <c r="K11" s="155"/>
      <c r="L11" s="156"/>
      <c r="M11" s="154" t="s">
        <v>79</v>
      </c>
      <c r="N11" s="155"/>
      <c r="O11" s="155"/>
      <c r="P11" s="155"/>
      <c r="Q11" s="155"/>
      <c r="R11" s="156"/>
    </row>
    <row r="12" spans="1:18" s="12" customFormat="1" ht="110.4" x14ac:dyDescent="0.25">
      <c r="A12" s="71" t="s">
        <v>66</v>
      </c>
      <c r="B12" s="80" t="s">
        <v>67</v>
      </c>
      <c r="C12" s="70" t="s">
        <v>81</v>
      </c>
      <c r="D12" s="70" t="s">
        <v>82</v>
      </c>
      <c r="E12" s="69" t="s">
        <v>68</v>
      </c>
      <c r="F12" s="85" t="s">
        <v>85</v>
      </c>
      <c r="G12" s="158" t="s">
        <v>216</v>
      </c>
      <c r="H12" s="86" t="s">
        <v>86</v>
      </c>
      <c r="I12" s="85" t="s">
        <v>83</v>
      </c>
      <c r="J12" s="85" t="s">
        <v>84</v>
      </c>
      <c r="K12" s="122" t="s">
        <v>177</v>
      </c>
      <c r="L12" s="86" t="s">
        <v>76</v>
      </c>
      <c r="M12" s="158" t="s">
        <v>217</v>
      </c>
      <c r="N12" s="158" t="s">
        <v>218</v>
      </c>
      <c r="O12" s="158" t="s">
        <v>219</v>
      </c>
      <c r="P12" s="85" t="s">
        <v>87</v>
      </c>
      <c r="Q12" s="85" t="s">
        <v>88</v>
      </c>
      <c r="R12" s="86" t="s">
        <v>77</v>
      </c>
    </row>
    <row r="13" spans="1:18" s="12" customFormat="1" ht="21.6" customHeight="1" x14ac:dyDescent="0.25">
      <c r="A13" s="72"/>
      <c r="B13" s="72"/>
      <c r="C13" s="67"/>
      <c r="D13" s="72"/>
      <c r="E13" s="77">
        <f>+ROUND(IF(D13/40&gt;=1,1,(D13/40)),1)</f>
        <v>0</v>
      </c>
      <c r="F13" s="67"/>
      <c r="G13" s="67"/>
      <c r="H13" s="79">
        <f>+IFERROR(IF(F13/G13&gt;=0.75,0,(F13/G13)),0)</f>
        <v>0</v>
      </c>
      <c r="I13" s="67"/>
      <c r="J13" s="67"/>
      <c r="K13" s="83"/>
      <c r="L13" s="82">
        <f>+IF(J13&gt;=I13,0,IF(K13&gt;=I13,0,K13-I13))</f>
        <v>0</v>
      </c>
      <c r="M13" s="84">
        <f t="shared" ref="M13:M27" si="0">+IF(L13&lt;&gt;0,G13*0.75,0)</f>
        <v>0</v>
      </c>
      <c r="N13" s="84">
        <f t="shared" ref="N13:N27" si="1">+IF(L13&lt;&gt;0,M13-F13,0)</f>
        <v>0</v>
      </c>
      <c r="O13" s="72"/>
      <c r="P13" s="84">
        <f>+(N13*O13)*$Q$7</f>
        <v>0</v>
      </c>
      <c r="Q13" s="84">
        <f>+(N13*$Q$7)/52</f>
        <v>0</v>
      </c>
      <c r="R13" s="89">
        <f>+IF(P13&gt;0,P13,Q13)</f>
        <v>0</v>
      </c>
    </row>
    <row r="14" spans="1:18" s="12" customFormat="1" ht="21.6" customHeight="1" x14ac:dyDescent="0.25">
      <c r="A14" s="72"/>
      <c r="B14" s="72"/>
      <c r="C14" s="67"/>
      <c r="D14" s="72"/>
      <c r="E14" s="77">
        <f t="shared" ref="E14:E27" si="2">+ROUND(IF(D14/40&gt;=1,1,(D14/40)),1)</f>
        <v>0</v>
      </c>
      <c r="F14" s="67"/>
      <c r="G14" s="67"/>
      <c r="H14" s="79">
        <f t="shared" ref="H14:H27" si="3">+IFERROR(IF(F14/G14&gt;=0.75,0,(F14/G14)),0)</f>
        <v>0</v>
      </c>
      <c r="I14" s="67"/>
      <c r="J14" s="67"/>
      <c r="K14" s="67"/>
      <c r="L14" s="82">
        <f t="shared" ref="L14:L27" si="4">+IF(J14&gt;=I14,0,IF(K14&gt;=I14,0,K14-I14))</f>
        <v>0</v>
      </c>
      <c r="M14" s="84">
        <f t="shared" si="0"/>
        <v>0</v>
      </c>
      <c r="N14" s="84">
        <f t="shared" si="1"/>
        <v>0</v>
      </c>
      <c r="O14" s="72"/>
      <c r="P14" s="84">
        <f t="shared" ref="P14:P27" si="5">+(N14*O14)*$Q$7</f>
        <v>0</v>
      </c>
      <c r="Q14" s="84">
        <f t="shared" ref="Q14:Q27" si="6">+(N14*$Q$7)/52</f>
        <v>0</v>
      </c>
      <c r="R14" s="89">
        <f t="shared" ref="R14:R27" si="7">+IF(P14&gt;0,P14,Q14)</f>
        <v>0</v>
      </c>
    </row>
    <row r="15" spans="1:18" s="12" customFormat="1" ht="21.6" customHeight="1" x14ac:dyDescent="0.25">
      <c r="A15" s="72"/>
      <c r="B15" s="72"/>
      <c r="C15" s="67"/>
      <c r="D15" s="72"/>
      <c r="E15" s="77">
        <f t="shared" si="2"/>
        <v>0</v>
      </c>
      <c r="F15" s="67"/>
      <c r="G15" s="67"/>
      <c r="H15" s="79">
        <f t="shared" si="3"/>
        <v>0</v>
      </c>
      <c r="I15" s="67"/>
      <c r="J15" s="67"/>
      <c r="K15" s="67"/>
      <c r="L15" s="82">
        <f t="shared" si="4"/>
        <v>0</v>
      </c>
      <c r="M15" s="84">
        <f t="shared" si="0"/>
        <v>0</v>
      </c>
      <c r="N15" s="84">
        <f t="shared" si="1"/>
        <v>0</v>
      </c>
      <c r="O15" s="72"/>
      <c r="P15" s="84">
        <f t="shared" si="5"/>
        <v>0</v>
      </c>
      <c r="Q15" s="84">
        <f t="shared" si="6"/>
        <v>0</v>
      </c>
      <c r="R15" s="89">
        <f t="shared" si="7"/>
        <v>0</v>
      </c>
    </row>
    <row r="16" spans="1:18" s="12" customFormat="1" ht="21.6" customHeight="1" x14ac:dyDescent="0.25">
      <c r="A16" s="72"/>
      <c r="B16" s="72"/>
      <c r="C16" s="67"/>
      <c r="D16" s="72"/>
      <c r="E16" s="77">
        <f t="shared" si="2"/>
        <v>0</v>
      </c>
      <c r="F16" s="67"/>
      <c r="G16" s="67"/>
      <c r="H16" s="79">
        <f t="shared" si="3"/>
        <v>0</v>
      </c>
      <c r="I16" s="67"/>
      <c r="J16" s="67"/>
      <c r="K16" s="67"/>
      <c r="L16" s="82">
        <f t="shared" si="4"/>
        <v>0</v>
      </c>
      <c r="M16" s="84">
        <f t="shared" si="0"/>
        <v>0</v>
      </c>
      <c r="N16" s="84">
        <f t="shared" si="1"/>
        <v>0</v>
      </c>
      <c r="O16" s="72"/>
      <c r="P16" s="84">
        <f t="shared" si="5"/>
        <v>0</v>
      </c>
      <c r="Q16" s="84">
        <f t="shared" si="6"/>
        <v>0</v>
      </c>
      <c r="R16" s="89">
        <f t="shared" si="7"/>
        <v>0</v>
      </c>
    </row>
    <row r="17" spans="1:18" s="12" customFormat="1" ht="21.6" customHeight="1" x14ac:dyDescent="0.25">
      <c r="A17" s="72"/>
      <c r="B17" s="72"/>
      <c r="C17" s="67"/>
      <c r="D17" s="72"/>
      <c r="E17" s="77">
        <f t="shared" si="2"/>
        <v>0</v>
      </c>
      <c r="F17" s="67"/>
      <c r="G17" s="67"/>
      <c r="H17" s="79">
        <f t="shared" si="3"/>
        <v>0</v>
      </c>
      <c r="I17" s="67"/>
      <c r="J17" s="67"/>
      <c r="K17" s="67"/>
      <c r="L17" s="82">
        <f t="shared" si="4"/>
        <v>0</v>
      </c>
      <c r="M17" s="84">
        <f t="shared" si="0"/>
        <v>0</v>
      </c>
      <c r="N17" s="84">
        <f t="shared" si="1"/>
        <v>0</v>
      </c>
      <c r="O17" s="72"/>
      <c r="P17" s="84">
        <f t="shared" si="5"/>
        <v>0</v>
      </c>
      <c r="Q17" s="84">
        <f t="shared" si="6"/>
        <v>0</v>
      </c>
      <c r="R17" s="89">
        <f t="shared" si="7"/>
        <v>0</v>
      </c>
    </row>
    <row r="18" spans="1:18" s="12" customFormat="1" ht="21.6" customHeight="1" x14ac:dyDescent="0.25">
      <c r="A18" s="72"/>
      <c r="B18" s="72"/>
      <c r="C18" s="67"/>
      <c r="D18" s="72"/>
      <c r="E18" s="77">
        <f t="shared" si="2"/>
        <v>0</v>
      </c>
      <c r="F18" s="67"/>
      <c r="G18" s="67"/>
      <c r="H18" s="79">
        <f t="shared" si="3"/>
        <v>0</v>
      </c>
      <c r="I18" s="67"/>
      <c r="J18" s="67"/>
      <c r="K18" s="67"/>
      <c r="L18" s="82">
        <f t="shared" si="4"/>
        <v>0</v>
      </c>
      <c r="M18" s="84">
        <f t="shared" si="0"/>
        <v>0</v>
      </c>
      <c r="N18" s="84">
        <f t="shared" si="1"/>
        <v>0</v>
      </c>
      <c r="O18" s="72"/>
      <c r="P18" s="84">
        <f t="shared" si="5"/>
        <v>0</v>
      </c>
      <c r="Q18" s="84">
        <f t="shared" si="6"/>
        <v>0</v>
      </c>
      <c r="R18" s="89">
        <f t="shared" si="7"/>
        <v>0</v>
      </c>
    </row>
    <row r="19" spans="1:18" s="12" customFormat="1" ht="21.6" customHeight="1" x14ac:dyDescent="0.25">
      <c r="A19" s="72"/>
      <c r="B19" s="72"/>
      <c r="C19" s="67"/>
      <c r="D19" s="72"/>
      <c r="E19" s="77">
        <f t="shared" si="2"/>
        <v>0</v>
      </c>
      <c r="F19" s="67"/>
      <c r="G19" s="67"/>
      <c r="H19" s="79">
        <f t="shared" si="3"/>
        <v>0</v>
      </c>
      <c r="I19" s="67"/>
      <c r="J19" s="67"/>
      <c r="K19" s="67"/>
      <c r="L19" s="82">
        <f t="shared" si="4"/>
        <v>0</v>
      </c>
      <c r="M19" s="84">
        <f t="shared" si="0"/>
        <v>0</v>
      </c>
      <c r="N19" s="84">
        <f t="shared" si="1"/>
        <v>0</v>
      </c>
      <c r="O19" s="72"/>
      <c r="P19" s="84">
        <f t="shared" si="5"/>
        <v>0</v>
      </c>
      <c r="Q19" s="84">
        <f t="shared" si="6"/>
        <v>0</v>
      </c>
      <c r="R19" s="89">
        <f t="shared" si="7"/>
        <v>0</v>
      </c>
    </row>
    <row r="20" spans="1:18" s="12" customFormat="1" ht="21.6" customHeight="1" x14ac:dyDescent="0.25">
      <c r="A20" s="72"/>
      <c r="B20" s="72"/>
      <c r="C20" s="67"/>
      <c r="D20" s="72"/>
      <c r="E20" s="77">
        <f t="shared" si="2"/>
        <v>0</v>
      </c>
      <c r="F20" s="67"/>
      <c r="G20" s="67"/>
      <c r="H20" s="79">
        <f t="shared" si="3"/>
        <v>0</v>
      </c>
      <c r="I20" s="67"/>
      <c r="J20" s="67"/>
      <c r="K20" s="67"/>
      <c r="L20" s="82">
        <f t="shared" si="4"/>
        <v>0</v>
      </c>
      <c r="M20" s="84">
        <f t="shared" si="0"/>
        <v>0</v>
      </c>
      <c r="N20" s="84">
        <f t="shared" si="1"/>
        <v>0</v>
      </c>
      <c r="O20" s="72"/>
      <c r="P20" s="84">
        <f t="shared" si="5"/>
        <v>0</v>
      </c>
      <c r="Q20" s="84">
        <f t="shared" si="6"/>
        <v>0</v>
      </c>
      <c r="R20" s="89">
        <f t="shared" si="7"/>
        <v>0</v>
      </c>
    </row>
    <row r="21" spans="1:18" s="12" customFormat="1" ht="21.6" customHeight="1" x14ac:dyDescent="0.25">
      <c r="A21" s="72"/>
      <c r="B21" s="72"/>
      <c r="C21" s="67"/>
      <c r="D21" s="72"/>
      <c r="E21" s="77">
        <f t="shared" si="2"/>
        <v>0</v>
      </c>
      <c r="F21" s="67"/>
      <c r="G21" s="67"/>
      <c r="H21" s="79">
        <f t="shared" si="3"/>
        <v>0</v>
      </c>
      <c r="I21" s="67"/>
      <c r="J21" s="67"/>
      <c r="K21" s="67"/>
      <c r="L21" s="82">
        <f t="shared" si="4"/>
        <v>0</v>
      </c>
      <c r="M21" s="84">
        <f t="shared" si="0"/>
        <v>0</v>
      </c>
      <c r="N21" s="84">
        <f t="shared" si="1"/>
        <v>0</v>
      </c>
      <c r="O21" s="72"/>
      <c r="P21" s="84">
        <f t="shared" si="5"/>
        <v>0</v>
      </c>
      <c r="Q21" s="84">
        <f t="shared" si="6"/>
        <v>0</v>
      </c>
      <c r="R21" s="89">
        <f t="shared" si="7"/>
        <v>0</v>
      </c>
    </row>
    <row r="22" spans="1:18" s="12" customFormat="1" ht="21.6" customHeight="1" x14ac:dyDescent="0.25">
      <c r="A22" s="72"/>
      <c r="B22" s="72"/>
      <c r="C22" s="67"/>
      <c r="D22" s="72"/>
      <c r="E22" s="77">
        <f t="shared" si="2"/>
        <v>0</v>
      </c>
      <c r="F22" s="67"/>
      <c r="G22" s="67"/>
      <c r="H22" s="79">
        <f t="shared" si="3"/>
        <v>0</v>
      </c>
      <c r="I22" s="67"/>
      <c r="J22" s="67"/>
      <c r="K22" s="67"/>
      <c r="L22" s="82">
        <f t="shared" si="4"/>
        <v>0</v>
      </c>
      <c r="M22" s="84">
        <f t="shared" si="0"/>
        <v>0</v>
      </c>
      <c r="N22" s="84">
        <f t="shared" si="1"/>
        <v>0</v>
      </c>
      <c r="O22" s="72"/>
      <c r="P22" s="84">
        <f t="shared" si="5"/>
        <v>0</v>
      </c>
      <c r="Q22" s="84">
        <f t="shared" si="6"/>
        <v>0</v>
      </c>
      <c r="R22" s="89">
        <f t="shared" si="7"/>
        <v>0</v>
      </c>
    </row>
    <row r="23" spans="1:18" s="12" customFormat="1" ht="21.6" customHeight="1" x14ac:dyDescent="0.25">
      <c r="A23" s="72"/>
      <c r="B23" s="72"/>
      <c r="C23" s="67"/>
      <c r="D23" s="72"/>
      <c r="E23" s="77">
        <f t="shared" si="2"/>
        <v>0</v>
      </c>
      <c r="F23" s="67"/>
      <c r="G23" s="67"/>
      <c r="H23" s="79">
        <f t="shared" si="3"/>
        <v>0</v>
      </c>
      <c r="I23" s="67"/>
      <c r="J23" s="67"/>
      <c r="K23" s="67"/>
      <c r="L23" s="82">
        <f t="shared" si="4"/>
        <v>0</v>
      </c>
      <c r="M23" s="84">
        <f t="shared" si="0"/>
        <v>0</v>
      </c>
      <c r="N23" s="84">
        <f t="shared" si="1"/>
        <v>0</v>
      </c>
      <c r="O23" s="72"/>
      <c r="P23" s="84">
        <f t="shared" si="5"/>
        <v>0</v>
      </c>
      <c r="Q23" s="84">
        <f t="shared" si="6"/>
        <v>0</v>
      </c>
      <c r="R23" s="89">
        <f t="shared" si="7"/>
        <v>0</v>
      </c>
    </row>
    <row r="24" spans="1:18" s="12" customFormat="1" ht="21.6" customHeight="1" x14ac:dyDescent="0.25">
      <c r="A24" s="72"/>
      <c r="B24" s="72"/>
      <c r="C24" s="67"/>
      <c r="D24" s="72"/>
      <c r="E24" s="77">
        <f t="shared" si="2"/>
        <v>0</v>
      </c>
      <c r="F24" s="67"/>
      <c r="G24" s="67"/>
      <c r="H24" s="79">
        <f t="shared" si="3"/>
        <v>0</v>
      </c>
      <c r="I24" s="67"/>
      <c r="J24" s="67"/>
      <c r="K24" s="67"/>
      <c r="L24" s="82">
        <f t="shared" si="4"/>
        <v>0</v>
      </c>
      <c r="M24" s="84">
        <f t="shared" si="0"/>
        <v>0</v>
      </c>
      <c r="N24" s="84">
        <f t="shared" si="1"/>
        <v>0</v>
      </c>
      <c r="O24" s="72"/>
      <c r="P24" s="84">
        <f t="shared" si="5"/>
        <v>0</v>
      </c>
      <c r="Q24" s="84">
        <f t="shared" si="6"/>
        <v>0</v>
      </c>
      <c r="R24" s="89">
        <f t="shared" si="7"/>
        <v>0</v>
      </c>
    </row>
    <row r="25" spans="1:18" s="12" customFormat="1" ht="21.6" customHeight="1" x14ac:dyDescent="0.25">
      <c r="A25" s="72"/>
      <c r="B25" s="72"/>
      <c r="C25" s="67"/>
      <c r="D25" s="72"/>
      <c r="E25" s="77">
        <f t="shared" si="2"/>
        <v>0</v>
      </c>
      <c r="F25" s="67"/>
      <c r="G25" s="67"/>
      <c r="H25" s="79">
        <f t="shared" si="3"/>
        <v>0</v>
      </c>
      <c r="I25" s="67"/>
      <c r="J25" s="67"/>
      <c r="K25" s="67"/>
      <c r="L25" s="82">
        <f t="shared" si="4"/>
        <v>0</v>
      </c>
      <c r="M25" s="84">
        <f t="shared" si="0"/>
        <v>0</v>
      </c>
      <c r="N25" s="84">
        <f t="shared" si="1"/>
        <v>0</v>
      </c>
      <c r="O25" s="72"/>
      <c r="P25" s="84">
        <f t="shared" si="5"/>
        <v>0</v>
      </c>
      <c r="Q25" s="84">
        <f t="shared" si="6"/>
        <v>0</v>
      </c>
      <c r="R25" s="89">
        <f t="shared" si="7"/>
        <v>0</v>
      </c>
    </row>
    <row r="26" spans="1:18" s="12" customFormat="1" ht="21.6" customHeight="1" x14ac:dyDescent="0.25">
      <c r="A26" s="72"/>
      <c r="B26" s="72"/>
      <c r="C26" s="67"/>
      <c r="D26" s="72"/>
      <c r="E26" s="77">
        <f t="shared" si="2"/>
        <v>0</v>
      </c>
      <c r="F26" s="67"/>
      <c r="G26" s="67"/>
      <c r="H26" s="79">
        <f t="shared" si="3"/>
        <v>0</v>
      </c>
      <c r="I26" s="67"/>
      <c r="J26" s="67"/>
      <c r="K26" s="67"/>
      <c r="L26" s="82">
        <f t="shared" si="4"/>
        <v>0</v>
      </c>
      <c r="M26" s="84">
        <f t="shared" si="0"/>
        <v>0</v>
      </c>
      <c r="N26" s="84">
        <f t="shared" si="1"/>
        <v>0</v>
      </c>
      <c r="O26" s="72"/>
      <c r="P26" s="84">
        <f t="shared" si="5"/>
        <v>0</v>
      </c>
      <c r="Q26" s="84">
        <f t="shared" si="6"/>
        <v>0</v>
      </c>
      <c r="R26" s="89">
        <f t="shared" si="7"/>
        <v>0</v>
      </c>
    </row>
    <row r="27" spans="1:18" s="12" customFormat="1" ht="21.6" customHeight="1" x14ac:dyDescent="0.25">
      <c r="A27" s="72"/>
      <c r="B27" s="72"/>
      <c r="C27" s="67"/>
      <c r="D27" s="72"/>
      <c r="E27" s="77">
        <f t="shared" si="2"/>
        <v>0</v>
      </c>
      <c r="F27" s="67"/>
      <c r="G27" s="67"/>
      <c r="H27" s="79">
        <f t="shared" si="3"/>
        <v>0</v>
      </c>
      <c r="I27" s="67"/>
      <c r="J27" s="67"/>
      <c r="K27" s="67"/>
      <c r="L27" s="82">
        <f t="shared" si="4"/>
        <v>0</v>
      </c>
      <c r="M27" s="84">
        <f t="shared" si="0"/>
        <v>0</v>
      </c>
      <c r="N27" s="84">
        <f t="shared" si="1"/>
        <v>0</v>
      </c>
      <c r="O27" s="72"/>
      <c r="P27" s="84">
        <f t="shared" si="5"/>
        <v>0</v>
      </c>
      <c r="Q27" s="84">
        <f t="shared" si="6"/>
        <v>0</v>
      </c>
      <c r="R27" s="89">
        <f t="shared" si="7"/>
        <v>0</v>
      </c>
    </row>
    <row r="28" spans="1:18" s="12" customFormat="1" ht="17.399999999999999" customHeight="1" thickBot="1" x14ac:dyDescent="0.3">
      <c r="A28" s="73" t="s">
        <v>92</v>
      </c>
      <c r="B28" s="78"/>
      <c r="C28" s="78"/>
      <c r="D28" s="78"/>
      <c r="E28" s="91"/>
      <c r="F28" s="78"/>
      <c r="G28" s="78"/>
      <c r="H28" s="78"/>
      <c r="I28" s="78"/>
      <c r="J28" s="78"/>
      <c r="K28" s="78"/>
      <c r="L28" s="78"/>
      <c r="M28" s="78"/>
      <c r="N28" s="78"/>
      <c r="O28" s="78"/>
      <c r="P28" s="78"/>
      <c r="Q28" s="78"/>
      <c r="R28" s="78"/>
    </row>
    <row r="29" spans="1:18" s="12" customFormat="1" thickBot="1" x14ac:dyDescent="0.3">
      <c r="A29" s="73" t="s">
        <v>13</v>
      </c>
      <c r="B29" s="33"/>
      <c r="C29" s="108">
        <f>+SUM(C13:C27)</f>
        <v>0</v>
      </c>
      <c r="D29" s="68"/>
      <c r="E29" s="109">
        <f>+SUM(E13:E28)</f>
        <v>0</v>
      </c>
      <c r="F29" s="68"/>
      <c r="G29" s="68"/>
      <c r="H29" s="109">
        <f>+SUM(H13:H27)</f>
        <v>0</v>
      </c>
      <c r="I29" s="68"/>
      <c r="J29" s="68"/>
      <c r="K29" s="68"/>
      <c r="L29" s="108">
        <f>+SUM(L13:L27)</f>
        <v>0</v>
      </c>
      <c r="M29" s="68"/>
      <c r="N29" s="68"/>
      <c r="O29" s="68"/>
      <c r="P29" s="68"/>
      <c r="Q29" s="68"/>
      <c r="R29" s="108">
        <f>+SUM(R13:R27)</f>
        <v>0</v>
      </c>
    </row>
    <row r="30" spans="1:18" s="12" customFormat="1" ht="13.8" x14ac:dyDescent="0.25">
      <c r="A30" s="33"/>
      <c r="B30" s="33"/>
      <c r="C30" s="33"/>
      <c r="D30" s="33"/>
      <c r="E30" s="33"/>
      <c r="F30" s="33"/>
      <c r="G30" s="33"/>
      <c r="H30" s="33"/>
      <c r="I30" s="33"/>
      <c r="J30" s="33"/>
      <c r="K30" s="33"/>
      <c r="L30" s="33"/>
      <c r="M30" s="33"/>
      <c r="N30" s="33"/>
      <c r="O30" s="33"/>
      <c r="P30" s="33"/>
      <c r="Q30" s="33"/>
      <c r="R30" s="33"/>
    </row>
    <row r="31" spans="1:18" s="12" customFormat="1" ht="13.8" x14ac:dyDescent="0.25">
      <c r="A31" s="33"/>
      <c r="B31" s="33"/>
      <c r="C31" s="90" t="s">
        <v>69</v>
      </c>
      <c r="D31" s="68"/>
      <c r="E31" s="90" t="s">
        <v>71</v>
      </c>
      <c r="F31" s="68"/>
      <c r="G31" s="68"/>
      <c r="H31" s="90" t="s">
        <v>70</v>
      </c>
      <c r="I31" s="68"/>
      <c r="J31" s="68"/>
      <c r="K31" s="68"/>
      <c r="L31" s="90" t="s">
        <v>70</v>
      </c>
      <c r="M31" s="68"/>
      <c r="N31" s="68"/>
      <c r="O31" s="68"/>
      <c r="P31" s="68"/>
      <c r="Q31" s="68"/>
      <c r="R31" s="90" t="s">
        <v>70</v>
      </c>
    </row>
    <row r="32" spans="1:18" s="12" customFormat="1" ht="13.8" x14ac:dyDescent="0.25">
      <c r="A32" s="33"/>
      <c r="B32" s="33"/>
      <c r="C32" s="33"/>
      <c r="D32" s="33"/>
      <c r="E32" s="33"/>
      <c r="F32" s="33"/>
      <c r="G32" s="33"/>
      <c r="H32" s="90" t="s">
        <v>89</v>
      </c>
      <c r="I32" s="33"/>
      <c r="J32" s="33"/>
      <c r="K32" s="33"/>
      <c r="L32" s="90" t="s">
        <v>90</v>
      </c>
      <c r="M32" s="33"/>
      <c r="N32" s="33"/>
      <c r="O32" s="33"/>
      <c r="P32" s="33"/>
      <c r="Q32" s="33"/>
      <c r="R32" s="90" t="s">
        <v>91</v>
      </c>
    </row>
    <row r="33" spans="1:18" s="12" customFormat="1" ht="13.8" x14ac:dyDescent="0.25">
      <c r="A33" s="33"/>
      <c r="B33" s="33"/>
      <c r="C33" s="33"/>
      <c r="D33" s="33"/>
      <c r="E33" s="33"/>
      <c r="F33" s="33"/>
      <c r="G33" s="33"/>
      <c r="H33" s="33"/>
      <c r="I33" s="33"/>
      <c r="J33" s="33"/>
      <c r="K33" s="33"/>
      <c r="L33" s="33"/>
      <c r="M33" s="33"/>
      <c r="N33" s="33"/>
      <c r="O33" s="33"/>
      <c r="P33" s="33"/>
      <c r="Q33" s="33"/>
      <c r="R33" s="33"/>
    </row>
    <row r="34" spans="1:18" s="12" customFormat="1" ht="13.8" x14ac:dyDescent="0.25"/>
    <row r="35" spans="1:18" s="12" customFormat="1" ht="13.8" x14ac:dyDescent="0.25">
      <c r="A35" s="118" t="s">
        <v>193</v>
      </c>
    </row>
    <row r="36" spans="1:18" s="12" customFormat="1" ht="13.8" x14ac:dyDescent="0.25">
      <c r="A36" s="118" t="s">
        <v>181</v>
      </c>
    </row>
    <row r="37" spans="1:18" s="12" customFormat="1" ht="13.8" x14ac:dyDescent="0.25">
      <c r="A37" s="118" t="s">
        <v>182</v>
      </c>
    </row>
    <row r="38" spans="1:18" s="12" customFormat="1" ht="13.8" x14ac:dyDescent="0.25">
      <c r="A38" s="118" t="s">
        <v>183</v>
      </c>
    </row>
    <row r="39" spans="1:18" s="12" customFormat="1" ht="13.8" x14ac:dyDescent="0.25">
      <c r="A39" s="118" t="s">
        <v>184</v>
      </c>
    </row>
    <row r="41" spans="1:18" x14ac:dyDescent="0.3">
      <c r="A41" t="s">
        <v>192</v>
      </c>
    </row>
    <row r="42" spans="1:18" x14ac:dyDescent="0.3">
      <c r="A42" t="s">
        <v>185</v>
      </c>
    </row>
    <row r="43" spans="1:18" x14ac:dyDescent="0.3">
      <c r="A43" t="s">
        <v>186</v>
      </c>
    </row>
    <row r="44" spans="1:18" x14ac:dyDescent="0.3">
      <c r="A44" t="s">
        <v>187</v>
      </c>
    </row>
    <row r="45" spans="1:18" x14ac:dyDescent="0.3">
      <c r="A45" t="s">
        <v>188</v>
      </c>
    </row>
    <row r="46" spans="1:18" x14ac:dyDescent="0.3">
      <c r="A46" t="s">
        <v>189</v>
      </c>
    </row>
    <row r="47" spans="1:18" x14ac:dyDescent="0.3">
      <c r="A47" t="s">
        <v>190</v>
      </c>
    </row>
    <row r="48" spans="1:18" x14ac:dyDescent="0.3">
      <c r="A48" t="s">
        <v>191</v>
      </c>
    </row>
    <row r="51" spans="1:1" x14ac:dyDescent="0.3">
      <c r="A51" s="12"/>
    </row>
    <row r="52" spans="1:1" ht="15.6" x14ac:dyDescent="0.3">
      <c r="A52" s="2"/>
    </row>
    <row r="53" spans="1:1" ht="15.6" x14ac:dyDescent="0.3">
      <c r="A53" s="2"/>
    </row>
    <row r="54" spans="1:1" x14ac:dyDescent="0.3">
      <c r="A54" s="12"/>
    </row>
    <row r="55" spans="1:1" x14ac:dyDescent="0.3">
      <c r="A55" s="12" t="s">
        <v>0</v>
      </c>
    </row>
    <row r="56" spans="1:1" x14ac:dyDescent="0.3">
      <c r="A56" s="12" t="s">
        <v>1</v>
      </c>
    </row>
    <row r="57" spans="1:1" x14ac:dyDescent="0.3">
      <c r="A57" s="12" t="s">
        <v>2</v>
      </c>
    </row>
    <row r="58" spans="1:1" x14ac:dyDescent="0.3">
      <c r="A58" s="13" t="s">
        <v>3</v>
      </c>
    </row>
    <row r="59" spans="1:1" x14ac:dyDescent="0.3">
      <c r="A59" s="12"/>
    </row>
  </sheetData>
  <mergeCells count="4">
    <mergeCell ref="I11:L11"/>
    <mergeCell ref="M11:R11"/>
    <mergeCell ref="A9:R9"/>
    <mergeCell ref="F11:H11"/>
  </mergeCells>
  <hyperlinks>
    <hyperlink ref="A58" r:id="rId1" xr:uid="{C5D46183-1F3D-475D-878E-2122BDEC8930}"/>
  </hyperlinks>
  <pageMargins left="0.7" right="0.7" top="0.75" bottom="0.75" header="0.3" footer="0.3"/>
  <pageSetup scale="31"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A13B0-00B2-4280-8457-FC8BEC7E10D6}">
  <sheetPr>
    <pageSetUpPr fitToPage="1"/>
  </sheetPr>
  <dimension ref="A1:E33"/>
  <sheetViews>
    <sheetView showGridLines="0" zoomScale="80" zoomScaleNormal="80" workbookViewId="0">
      <selection activeCell="A26" sqref="A26"/>
    </sheetView>
  </sheetViews>
  <sheetFormatPr defaultRowHeight="14.4" x14ac:dyDescent="0.3"/>
  <cols>
    <col min="1" max="1" width="64.44140625" customWidth="1"/>
    <col min="2" max="2" width="12.5546875" customWidth="1"/>
    <col min="3" max="3" width="18.5546875" bestFit="1" customWidth="1"/>
    <col min="4" max="5" width="15.33203125" customWidth="1"/>
  </cols>
  <sheetData>
    <row r="1" spans="1:5" ht="24.6" x14ac:dyDescent="0.4">
      <c r="A1" s="136" t="str">
        <f>'PPP Schedule A Table 1'!A1</f>
        <v xml:space="preserve">Applicant Name:    </v>
      </c>
    </row>
    <row r="2" spans="1:5" ht="24.6" x14ac:dyDescent="0.4">
      <c r="A2" s="136" t="str">
        <f>'PPP Schedule A Table 1'!A2</f>
        <v xml:space="preserve">Covered Period:     </v>
      </c>
    </row>
    <row r="3" spans="1:5" ht="24.6" x14ac:dyDescent="0.4">
      <c r="A3" s="136" t="str">
        <f>'PPP Schedule A Table 1'!A3</f>
        <v xml:space="preserve">EIN:                         </v>
      </c>
    </row>
    <row r="4" spans="1:5" x14ac:dyDescent="0.3">
      <c r="A4" s="1"/>
    </row>
    <row r="5" spans="1:5" x14ac:dyDescent="0.3">
      <c r="A5" s="76" t="s">
        <v>72</v>
      </c>
    </row>
    <row r="6" spans="1:5" x14ac:dyDescent="0.3">
      <c r="A6" s="75" t="s">
        <v>74</v>
      </c>
    </row>
    <row r="7" spans="1:5" x14ac:dyDescent="0.3">
      <c r="A7" s="75" t="s">
        <v>93</v>
      </c>
      <c r="B7" s="74"/>
    </row>
    <row r="8" spans="1:5" s="12" customFormat="1" thickBot="1" x14ac:dyDescent="0.3">
      <c r="A8" s="11"/>
    </row>
    <row r="9" spans="1:5" s="12" customFormat="1" ht="16.2" customHeight="1" thickBot="1" x14ac:dyDescent="0.3">
      <c r="A9" s="151" t="s">
        <v>75</v>
      </c>
      <c r="B9" s="152"/>
      <c r="C9" s="152"/>
      <c r="D9" s="152"/>
      <c r="E9" s="152"/>
    </row>
    <row r="10" spans="1:5" s="12" customFormat="1" ht="16.2" customHeight="1" x14ac:dyDescent="0.25">
      <c r="A10" s="81"/>
      <c r="B10" s="81"/>
      <c r="C10" s="81"/>
      <c r="D10" s="81"/>
      <c r="E10" s="81"/>
    </row>
    <row r="11" spans="1:5" s="12" customFormat="1" ht="13.8" x14ac:dyDescent="0.25"/>
    <row r="12" spans="1:5" s="12" customFormat="1" ht="55.2" x14ac:dyDescent="0.25">
      <c r="A12" s="71" t="s">
        <v>66</v>
      </c>
      <c r="B12" s="80" t="s">
        <v>67</v>
      </c>
      <c r="C12" s="70" t="s">
        <v>81</v>
      </c>
      <c r="D12" s="70" t="s">
        <v>82</v>
      </c>
      <c r="E12" s="69" t="s">
        <v>68</v>
      </c>
    </row>
    <row r="13" spans="1:5" s="12" customFormat="1" ht="21.6" customHeight="1" x14ac:dyDescent="0.25">
      <c r="A13" s="72"/>
      <c r="B13" s="72"/>
      <c r="C13" s="72"/>
      <c r="D13" s="72"/>
      <c r="E13" s="77">
        <f t="shared" ref="E13:E19" si="0">+ROUND(IF(D13/40&gt;=1,1,(D13/40)),1)</f>
        <v>0</v>
      </c>
    </row>
    <row r="14" spans="1:5" s="12" customFormat="1" ht="21.6" customHeight="1" x14ac:dyDescent="0.25">
      <c r="A14" s="72"/>
      <c r="B14" s="72"/>
      <c r="C14" s="72"/>
      <c r="D14" s="72"/>
      <c r="E14" s="77">
        <f t="shared" si="0"/>
        <v>0</v>
      </c>
    </row>
    <row r="15" spans="1:5" s="12" customFormat="1" ht="21.6" customHeight="1" x14ac:dyDescent="0.25">
      <c r="A15" s="72"/>
      <c r="B15" s="72"/>
      <c r="C15" s="72"/>
      <c r="D15" s="72"/>
      <c r="E15" s="77">
        <f t="shared" si="0"/>
        <v>0</v>
      </c>
    </row>
    <row r="16" spans="1:5" s="12" customFormat="1" ht="21.6" customHeight="1" x14ac:dyDescent="0.25">
      <c r="A16" s="72"/>
      <c r="B16" s="72"/>
      <c r="C16" s="72"/>
      <c r="D16" s="72"/>
      <c r="E16" s="77">
        <f t="shared" si="0"/>
        <v>0</v>
      </c>
    </row>
    <row r="17" spans="1:5" s="12" customFormat="1" ht="21.6" customHeight="1" x14ac:dyDescent="0.25">
      <c r="A17" s="72"/>
      <c r="B17" s="72"/>
      <c r="C17" s="72"/>
      <c r="D17" s="72"/>
      <c r="E17" s="77">
        <f t="shared" si="0"/>
        <v>0</v>
      </c>
    </row>
    <row r="18" spans="1:5" s="12" customFormat="1" ht="21.6" customHeight="1" x14ac:dyDescent="0.25">
      <c r="A18" s="72"/>
      <c r="B18" s="72"/>
      <c r="C18" s="72"/>
      <c r="D18" s="72"/>
      <c r="E18" s="77">
        <f t="shared" si="0"/>
        <v>0</v>
      </c>
    </row>
    <row r="19" spans="1:5" s="12" customFormat="1" ht="21.6" customHeight="1" thickBot="1" x14ac:dyDescent="0.3">
      <c r="A19" s="72"/>
      <c r="B19" s="72"/>
      <c r="C19" s="91"/>
      <c r="D19" s="72"/>
      <c r="E19" s="92">
        <f t="shared" si="0"/>
        <v>0</v>
      </c>
    </row>
    <row r="20" spans="1:5" s="12" customFormat="1" thickBot="1" x14ac:dyDescent="0.3">
      <c r="A20" s="73" t="s">
        <v>13</v>
      </c>
      <c r="B20" s="33"/>
      <c r="C20" s="94">
        <f>+SUM(C13:C19)</f>
        <v>0</v>
      </c>
      <c r="D20" s="68"/>
      <c r="E20" s="95">
        <f>+SUM(E13:E19)</f>
        <v>0</v>
      </c>
    </row>
    <row r="21" spans="1:5" s="12" customFormat="1" ht="13.8" x14ac:dyDescent="0.25">
      <c r="A21" s="33"/>
      <c r="B21" s="33"/>
      <c r="C21" s="33"/>
      <c r="D21" s="33"/>
      <c r="E21" s="33"/>
    </row>
    <row r="22" spans="1:5" s="12" customFormat="1" ht="13.8" x14ac:dyDescent="0.25">
      <c r="A22" s="33"/>
      <c r="B22" s="33"/>
      <c r="C22" s="90" t="s">
        <v>94</v>
      </c>
      <c r="D22" s="68"/>
      <c r="E22" s="90" t="s">
        <v>95</v>
      </c>
    </row>
    <row r="23" spans="1:5" s="12" customFormat="1" ht="13.8" x14ac:dyDescent="0.25">
      <c r="A23" s="33"/>
      <c r="B23" s="33"/>
      <c r="C23" s="33"/>
      <c r="D23" s="33"/>
      <c r="E23" s="33"/>
    </row>
    <row r="24" spans="1:5" s="12" customFormat="1" x14ac:dyDescent="0.3">
      <c r="A24"/>
    </row>
    <row r="25" spans="1:5" s="12" customFormat="1" ht="13.8" x14ac:dyDescent="0.25"/>
    <row r="26" spans="1:5" ht="15.6" x14ac:dyDescent="0.3">
      <c r="A26" s="2"/>
    </row>
    <row r="27" spans="1:5" ht="15.6" x14ac:dyDescent="0.3">
      <c r="A27" s="2"/>
    </row>
    <row r="28" spans="1:5" x14ac:dyDescent="0.3">
      <c r="A28" s="12"/>
    </row>
    <row r="29" spans="1:5" x14ac:dyDescent="0.3">
      <c r="A29" s="12" t="s">
        <v>0</v>
      </c>
    </row>
    <row r="30" spans="1:5" x14ac:dyDescent="0.3">
      <c r="A30" s="12" t="s">
        <v>1</v>
      </c>
    </row>
    <row r="31" spans="1:5" x14ac:dyDescent="0.3">
      <c r="A31" s="12" t="s">
        <v>2</v>
      </c>
    </row>
    <row r="32" spans="1:5" x14ac:dyDescent="0.3">
      <c r="A32" s="13" t="s">
        <v>3</v>
      </c>
    </row>
    <row r="33" spans="1:1" x14ac:dyDescent="0.3">
      <c r="A33" s="12"/>
    </row>
  </sheetData>
  <mergeCells count="1">
    <mergeCell ref="A9:E9"/>
  </mergeCells>
  <hyperlinks>
    <hyperlink ref="A32" r:id="rId1" xr:uid="{132203E5-4761-4C9D-9063-8296A57C5173}"/>
  </hyperlinks>
  <pageMargins left="0.7" right="0.7" top="0.75" bottom="0.75" header="0.3" footer="0.3"/>
  <pageSetup scale="8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515D4-99F6-4E81-9108-AAC69757DE46}">
  <sheetPr>
    <pageSetUpPr fitToPage="1"/>
  </sheetPr>
  <dimension ref="A1:E34"/>
  <sheetViews>
    <sheetView showGridLines="0" zoomScale="80" zoomScaleNormal="80" workbookViewId="0">
      <selection activeCell="C13" sqref="C13"/>
    </sheetView>
  </sheetViews>
  <sheetFormatPr defaultRowHeight="14.4" x14ac:dyDescent="0.3"/>
  <cols>
    <col min="1" max="1" width="64.44140625" customWidth="1"/>
    <col min="2" max="2" width="12.5546875" customWidth="1"/>
    <col min="3" max="3" width="18.5546875" bestFit="1" customWidth="1"/>
    <col min="4" max="5" width="15.33203125" customWidth="1"/>
  </cols>
  <sheetData>
    <row r="1" spans="1:5" ht="24.6" x14ac:dyDescent="0.4">
      <c r="A1" s="136" t="str">
        <f>'Forgiveness Amount'!A1</f>
        <v xml:space="preserve">Applicant Name:    </v>
      </c>
    </row>
    <row r="2" spans="1:5" ht="24.6" x14ac:dyDescent="0.4">
      <c r="A2" s="136" t="str">
        <f>'Forgiveness Amount'!A2</f>
        <v xml:space="preserve">Covered Period:     </v>
      </c>
    </row>
    <row r="3" spans="1:5" ht="24.6" x14ac:dyDescent="0.4">
      <c r="A3" s="136" t="str">
        <f>'Forgiveness Amount'!A3</f>
        <v xml:space="preserve">EIN:                         </v>
      </c>
    </row>
    <row r="4" spans="1:5" x14ac:dyDescent="0.3">
      <c r="A4" s="1"/>
    </row>
    <row r="5" spans="1:5" x14ac:dyDescent="0.3">
      <c r="A5" s="76" t="s">
        <v>169</v>
      </c>
    </row>
    <row r="6" spans="1:5" x14ac:dyDescent="0.3">
      <c r="A6" s="75" t="s">
        <v>213</v>
      </c>
    </row>
    <row r="7" spans="1:5" x14ac:dyDescent="0.3">
      <c r="A7" s="75" t="s">
        <v>214</v>
      </c>
      <c r="B7" s="74"/>
    </row>
    <row r="8" spans="1:5" s="12" customFormat="1" thickBot="1" x14ac:dyDescent="0.3">
      <c r="A8" s="11"/>
    </row>
    <row r="9" spans="1:5" s="12" customFormat="1" ht="16.2" customHeight="1" thickBot="1" x14ac:dyDescent="0.3">
      <c r="A9" s="151" t="s">
        <v>75</v>
      </c>
      <c r="B9" s="152"/>
      <c r="C9" s="152"/>
      <c r="D9" s="152"/>
      <c r="E9" s="152"/>
    </row>
    <row r="10" spans="1:5" s="12" customFormat="1" ht="16.2" customHeight="1" x14ac:dyDescent="0.25">
      <c r="A10" s="81"/>
      <c r="B10" s="81"/>
      <c r="C10" s="81"/>
      <c r="D10" s="81"/>
      <c r="E10" s="81"/>
    </row>
    <row r="11" spans="1:5" s="12" customFormat="1" ht="13.8" x14ac:dyDescent="0.25"/>
    <row r="12" spans="1:5" s="12" customFormat="1" ht="41.4" x14ac:dyDescent="0.25">
      <c r="A12" s="71" t="s">
        <v>170</v>
      </c>
      <c r="B12" s="80" t="s">
        <v>67</v>
      </c>
      <c r="C12" s="157" t="s">
        <v>215</v>
      </c>
      <c r="D12" s="119" t="s">
        <v>171</v>
      </c>
      <c r="E12" s="119" t="s">
        <v>172</v>
      </c>
    </row>
    <row r="13" spans="1:5" s="12" customFormat="1" ht="21.6" customHeight="1" x14ac:dyDescent="0.25">
      <c r="A13" s="72"/>
      <c r="B13" s="72"/>
      <c r="C13" s="72"/>
      <c r="D13" s="77">
        <f>+C13/12*2.5</f>
        <v>0</v>
      </c>
      <c r="E13" s="120"/>
    </row>
    <row r="14" spans="1:5" s="12" customFormat="1" ht="21.6" customHeight="1" x14ac:dyDescent="0.25">
      <c r="A14" s="72"/>
      <c r="B14" s="72"/>
      <c r="C14" s="72"/>
      <c r="D14" s="77">
        <f t="shared" ref="D14:D20" si="0">+C14/12*2.5</f>
        <v>0</v>
      </c>
      <c r="E14" s="120"/>
    </row>
    <row r="15" spans="1:5" s="12" customFormat="1" ht="21.6" customHeight="1" x14ac:dyDescent="0.25">
      <c r="A15" s="72"/>
      <c r="B15" s="72"/>
      <c r="C15" s="72"/>
      <c r="D15" s="77">
        <f t="shared" si="0"/>
        <v>0</v>
      </c>
      <c r="E15" s="120"/>
    </row>
    <row r="16" spans="1:5" s="12" customFormat="1" ht="21.6" customHeight="1" x14ac:dyDescent="0.25">
      <c r="A16" s="72"/>
      <c r="B16" s="72"/>
      <c r="C16" s="72"/>
      <c r="D16" s="77">
        <f t="shared" si="0"/>
        <v>0</v>
      </c>
      <c r="E16" s="120"/>
    </row>
    <row r="17" spans="1:5" s="12" customFormat="1" ht="21.6" customHeight="1" x14ac:dyDescent="0.25">
      <c r="A17" s="72"/>
      <c r="B17" s="72"/>
      <c r="C17" s="72"/>
      <c r="D17" s="77">
        <f t="shared" si="0"/>
        <v>0</v>
      </c>
      <c r="E17" s="120"/>
    </row>
    <row r="18" spans="1:5" s="12" customFormat="1" ht="21.6" customHeight="1" x14ac:dyDescent="0.25">
      <c r="A18" s="72"/>
      <c r="B18" s="72"/>
      <c r="C18" s="72"/>
      <c r="D18" s="77">
        <f t="shared" si="0"/>
        <v>0</v>
      </c>
      <c r="E18" s="120"/>
    </row>
    <row r="19" spans="1:5" s="12" customFormat="1" ht="21.6" customHeight="1" x14ac:dyDescent="0.25">
      <c r="A19" s="72"/>
      <c r="B19" s="72"/>
      <c r="C19" s="72"/>
      <c r="D19" s="77">
        <f t="shared" si="0"/>
        <v>0</v>
      </c>
      <c r="E19" s="120"/>
    </row>
    <row r="20" spans="1:5" s="12" customFormat="1" ht="21.6" customHeight="1" thickBot="1" x14ac:dyDescent="0.3">
      <c r="A20" s="72"/>
      <c r="B20" s="72"/>
      <c r="C20" s="91"/>
      <c r="D20" s="77">
        <f t="shared" si="0"/>
        <v>0</v>
      </c>
      <c r="E20" s="121"/>
    </row>
    <row r="21" spans="1:5" s="12" customFormat="1" thickBot="1" x14ac:dyDescent="0.3">
      <c r="A21" s="73" t="s">
        <v>13</v>
      </c>
      <c r="B21" s="33"/>
      <c r="C21" s="94">
        <f>+SUM(C13:C20)</f>
        <v>0</v>
      </c>
      <c r="D21" s="68"/>
      <c r="E21" s="95">
        <f>+SUM(E13:E20)</f>
        <v>0</v>
      </c>
    </row>
    <row r="22" spans="1:5" s="12" customFormat="1" ht="13.8" x14ac:dyDescent="0.25">
      <c r="A22" s="33"/>
      <c r="B22" s="33"/>
      <c r="C22" s="33"/>
      <c r="D22" s="33"/>
      <c r="E22" s="33"/>
    </row>
    <row r="23" spans="1:5" s="12" customFormat="1" ht="13.8" x14ac:dyDescent="0.25">
      <c r="A23" s="33"/>
      <c r="B23" s="33"/>
      <c r="C23" s="90"/>
      <c r="D23" s="68"/>
      <c r="E23" s="90" t="s">
        <v>173</v>
      </c>
    </row>
    <row r="24" spans="1:5" s="12" customFormat="1" ht="13.8" x14ac:dyDescent="0.25">
      <c r="A24" s="33"/>
      <c r="B24" s="33"/>
      <c r="C24" s="33"/>
      <c r="D24" s="33"/>
      <c r="E24" s="90" t="s">
        <v>174</v>
      </c>
    </row>
    <row r="25" spans="1:5" s="12" customFormat="1" x14ac:dyDescent="0.3">
      <c r="A25"/>
    </row>
    <row r="26" spans="1:5" s="12" customFormat="1" ht="13.8" x14ac:dyDescent="0.25"/>
    <row r="27" spans="1:5" ht="15.6" x14ac:dyDescent="0.3">
      <c r="A27" s="2"/>
    </row>
    <row r="28" spans="1:5" ht="15.6" x14ac:dyDescent="0.3">
      <c r="A28" s="2"/>
    </row>
    <row r="29" spans="1:5" x14ac:dyDescent="0.3">
      <c r="A29" s="12"/>
    </row>
    <row r="30" spans="1:5" x14ac:dyDescent="0.3">
      <c r="A30" s="12" t="s">
        <v>0</v>
      </c>
    </row>
    <row r="31" spans="1:5" x14ac:dyDescent="0.3">
      <c r="A31" s="12" t="s">
        <v>1</v>
      </c>
    </row>
    <row r="32" spans="1:5" x14ac:dyDescent="0.3">
      <c r="A32" s="12" t="s">
        <v>2</v>
      </c>
    </row>
    <row r="33" spans="1:1" x14ac:dyDescent="0.3">
      <c r="A33" s="13" t="s">
        <v>3</v>
      </c>
    </row>
    <row r="34" spans="1:1" x14ac:dyDescent="0.3">
      <c r="A34" s="12"/>
    </row>
  </sheetData>
  <mergeCells count="1">
    <mergeCell ref="A9:E9"/>
  </mergeCells>
  <hyperlinks>
    <hyperlink ref="A33" r:id="rId1" xr:uid="{93DC3981-C820-442B-87CD-04C6C8A82DD8}"/>
  </hyperlinks>
  <pageMargins left="0.7" right="0.7" top="0.75" bottom="0.75" header="0.3" footer="0.3"/>
  <pageSetup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PPP Funds Use Tracking (8)</vt:lpstr>
      <vt:lpstr>PPP Funds Use Tracking (24)</vt:lpstr>
      <vt:lpstr>Forgiveness Amount</vt:lpstr>
      <vt:lpstr>PPP Schedule A</vt:lpstr>
      <vt:lpstr>Line 11 FTE Reduction</vt:lpstr>
      <vt:lpstr>PPP Schedule A Table 1</vt:lpstr>
      <vt:lpstr>PPP Schedule A Table 2</vt:lpstr>
      <vt:lpstr>Owner-Employee or Self Employed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Mills</dc:creator>
  <cp:lastModifiedBy>Kelli Mills</cp:lastModifiedBy>
  <cp:lastPrinted>2020-05-18T17:48:43Z</cp:lastPrinted>
  <dcterms:created xsi:type="dcterms:W3CDTF">2020-04-16T15:24:19Z</dcterms:created>
  <dcterms:modified xsi:type="dcterms:W3CDTF">2021-12-07T19:44:53Z</dcterms:modified>
</cp:coreProperties>
</file>